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125" yWindow="1125" windowWidth="19440" windowHeight="13620" activeTab="2"/>
  </bookViews>
  <sheets>
    <sheet name="Summary" sheetId="5" r:id="rId1"/>
    <sheet name="No Carbon" sheetId="1" r:id="rId2"/>
    <sheet name="Carbon" sheetId="8" r:id="rId3"/>
  </sheets>
  <definedNames>
    <definedName name="_xlnm._FilterDatabase" localSheetId="1" hidden="1">'No Carbon'!$B$2:$B$3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8" l="1"/>
  <c r="G49" i="8"/>
  <c r="I49" i="8"/>
  <c r="K49" i="8"/>
  <c r="M49" i="8"/>
  <c r="O49" i="8"/>
  <c r="Q49" i="8"/>
  <c r="S49" i="8"/>
  <c r="U49" i="8"/>
  <c r="W49" i="8"/>
  <c r="Y49" i="8"/>
  <c r="AA49" i="8"/>
  <c r="AC49" i="8"/>
  <c r="AE49" i="8"/>
  <c r="AG49" i="8"/>
  <c r="F36" i="8"/>
  <c r="G36" i="8"/>
  <c r="I36" i="8"/>
  <c r="K36" i="8"/>
  <c r="M36" i="8"/>
  <c r="O36" i="8"/>
  <c r="Q36" i="8"/>
  <c r="S36" i="8"/>
  <c r="U36" i="8"/>
  <c r="W36" i="8"/>
  <c r="Y36" i="8"/>
  <c r="AA36" i="8"/>
  <c r="AC36" i="8"/>
  <c r="AE36" i="8"/>
  <c r="AG36" i="8"/>
  <c r="F23" i="8"/>
  <c r="G23" i="8"/>
  <c r="I23" i="8"/>
  <c r="K23" i="8"/>
  <c r="M23" i="8"/>
  <c r="O23" i="8"/>
  <c r="Q23" i="8"/>
  <c r="S23" i="8"/>
  <c r="U23" i="8"/>
  <c r="W23" i="8"/>
  <c r="Y23" i="8"/>
  <c r="AA23" i="8"/>
  <c r="AC23" i="8"/>
  <c r="AE23" i="8"/>
  <c r="AG23" i="8"/>
  <c r="H23" i="8"/>
  <c r="J23" i="8"/>
  <c r="L23" i="8"/>
  <c r="N23" i="8"/>
  <c r="P23" i="8"/>
  <c r="R23" i="8"/>
  <c r="T23" i="8"/>
  <c r="V23" i="8"/>
  <c r="X23" i="8"/>
  <c r="Z23" i="8"/>
  <c r="AB23" i="8"/>
  <c r="F10" i="8"/>
  <c r="G10" i="8"/>
  <c r="I10" i="8"/>
  <c r="K10" i="8"/>
  <c r="M10" i="8"/>
  <c r="O10" i="8"/>
  <c r="Q10" i="8"/>
  <c r="S10" i="8"/>
  <c r="U10" i="8"/>
  <c r="W10" i="8"/>
  <c r="Y10" i="8"/>
  <c r="AA10" i="8"/>
  <c r="AC10" i="8"/>
  <c r="AE10" i="8"/>
  <c r="AG10" i="8"/>
  <c r="H10" i="8"/>
  <c r="J10" i="8"/>
  <c r="L10" i="8"/>
  <c r="N10" i="8"/>
  <c r="P10" i="8"/>
  <c r="R10" i="8"/>
  <c r="T10" i="8"/>
  <c r="V10" i="8"/>
  <c r="X10" i="8"/>
  <c r="Z10" i="8"/>
  <c r="E11" i="8"/>
  <c r="F11" i="8"/>
  <c r="G11" i="8"/>
  <c r="H11" i="8"/>
  <c r="I11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51" i="8"/>
  <c r="H49" i="8"/>
  <c r="J49" i="8"/>
  <c r="L49" i="8"/>
  <c r="N49" i="8"/>
  <c r="P49" i="8"/>
  <c r="R49" i="8"/>
  <c r="T49" i="8"/>
  <c r="V49" i="8"/>
  <c r="X49" i="8"/>
  <c r="Z49" i="8"/>
  <c r="AB49" i="8"/>
  <c r="AD49" i="8"/>
  <c r="AF49" i="8"/>
  <c r="AH49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38" i="8"/>
  <c r="H36" i="8"/>
  <c r="J36" i="8"/>
  <c r="L36" i="8"/>
  <c r="N36" i="8"/>
  <c r="P36" i="8"/>
  <c r="R36" i="8"/>
  <c r="T36" i="8"/>
  <c r="V36" i="8"/>
  <c r="X36" i="8"/>
  <c r="Z36" i="8"/>
  <c r="AB36" i="8"/>
  <c r="AD36" i="8"/>
  <c r="AF36" i="8"/>
  <c r="AH36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25" i="8"/>
  <c r="AD23" i="8"/>
  <c r="AF23" i="8"/>
  <c r="AH23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12" i="8"/>
  <c r="AB10" i="8"/>
  <c r="AD10" i="8"/>
  <c r="AF10" i="8"/>
  <c r="AH10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D8" i="5"/>
  <c r="E8" i="8"/>
  <c r="E13" i="8"/>
  <c r="E15" i="8"/>
  <c r="E8" i="5"/>
  <c r="E21" i="8"/>
  <c r="E26" i="8"/>
  <c r="E28" i="8"/>
  <c r="F21" i="8"/>
  <c r="F26" i="8"/>
  <c r="F28" i="8"/>
  <c r="F8" i="5"/>
  <c r="E34" i="8"/>
  <c r="E39" i="8"/>
  <c r="E41" i="8"/>
  <c r="G8" i="5"/>
  <c r="E47" i="8"/>
  <c r="F47" i="8"/>
  <c r="F52" i="8"/>
  <c r="F54" i="8"/>
  <c r="E52" i="8"/>
  <c r="E54" i="8"/>
  <c r="F8" i="8"/>
  <c r="F13" i="8"/>
  <c r="F15" i="8"/>
  <c r="G21" i="8"/>
  <c r="G26" i="8"/>
  <c r="G28" i="8"/>
  <c r="G47" i="8"/>
  <c r="G52" i="8"/>
  <c r="G54" i="8"/>
  <c r="F34" i="8"/>
  <c r="F39" i="8"/>
  <c r="F41" i="8"/>
  <c r="H21" i="8"/>
  <c r="H26" i="8"/>
  <c r="H28" i="8"/>
  <c r="H47" i="8"/>
  <c r="H52" i="8"/>
  <c r="H54" i="8"/>
  <c r="G8" i="8"/>
  <c r="G13" i="8"/>
  <c r="G15" i="8"/>
  <c r="G34" i="8"/>
  <c r="G39" i="8"/>
  <c r="G41" i="8"/>
  <c r="I21" i="8"/>
  <c r="I26" i="8"/>
  <c r="I28" i="8"/>
  <c r="H34" i="8"/>
  <c r="H39" i="8"/>
  <c r="H41" i="8"/>
  <c r="H8" i="8"/>
  <c r="H13" i="8"/>
  <c r="H15" i="8"/>
  <c r="I47" i="8"/>
  <c r="I52" i="8"/>
  <c r="I54" i="8"/>
  <c r="J21" i="8"/>
  <c r="J26" i="8"/>
  <c r="J28" i="8"/>
  <c r="J47" i="8"/>
  <c r="J52" i="8"/>
  <c r="J54" i="8"/>
  <c r="I8" i="8"/>
  <c r="I13" i="8"/>
  <c r="I15" i="8"/>
  <c r="I34" i="8"/>
  <c r="I39" i="8"/>
  <c r="I41" i="8"/>
  <c r="K21" i="8"/>
  <c r="K26" i="8"/>
  <c r="K28" i="8"/>
  <c r="J8" i="8"/>
  <c r="J13" i="8"/>
  <c r="J15" i="8"/>
  <c r="J34" i="8"/>
  <c r="J39" i="8"/>
  <c r="J41" i="8"/>
  <c r="K47" i="8"/>
  <c r="K52" i="8"/>
  <c r="K54" i="8"/>
  <c r="L21" i="8"/>
  <c r="L26" i="8"/>
  <c r="L28" i="8"/>
  <c r="L47" i="8"/>
  <c r="L52" i="8"/>
  <c r="L54" i="8"/>
  <c r="K34" i="8"/>
  <c r="K39" i="8"/>
  <c r="K41" i="8"/>
  <c r="K8" i="8"/>
  <c r="K13" i="8"/>
  <c r="K15" i="8"/>
  <c r="M21" i="8"/>
  <c r="M26" i="8"/>
  <c r="M28" i="8"/>
  <c r="L8" i="8"/>
  <c r="L13" i="8"/>
  <c r="L15" i="8"/>
  <c r="L34" i="8"/>
  <c r="L39" i="8"/>
  <c r="L41" i="8"/>
  <c r="M47" i="8"/>
  <c r="M52" i="8"/>
  <c r="M54" i="8"/>
  <c r="N21" i="8"/>
  <c r="N26" i="8"/>
  <c r="N28" i="8"/>
  <c r="N47" i="8"/>
  <c r="N52" i="8"/>
  <c r="N54" i="8"/>
  <c r="M34" i="8"/>
  <c r="M39" i="8"/>
  <c r="M41" i="8"/>
  <c r="M8" i="8"/>
  <c r="M13" i="8"/>
  <c r="M15" i="8"/>
  <c r="O21" i="8"/>
  <c r="O26" i="8"/>
  <c r="O28" i="8"/>
  <c r="N8" i="8"/>
  <c r="N13" i="8"/>
  <c r="N15" i="8"/>
  <c r="N34" i="8"/>
  <c r="N39" i="8"/>
  <c r="N41" i="8"/>
  <c r="O47" i="8"/>
  <c r="O52" i="8"/>
  <c r="O54" i="8"/>
  <c r="P21" i="8"/>
  <c r="P26" i="8"/>
  <c r="P28" i="8"/>
  <c r="O34" i="8"/>
  <c r="O39" i="8"/>
  <c r="O41" i="8"/>
  <c r="P47" i="8"/>
  <c r="P52" i="8"/>
  <c r="P54" i="8"/>
  <c r="O8" i="8"/>
  <c r="O13" i="8"/>
  <c r="O15" i="8"/>
  <c r="Q21" i="8"/>
  <c r="Q26" i="8"/>
  <c r="Q28" i="8"/>
  <c r="P8" i="8"/>
  <c r="P13" i="8"/>
  <c r="P15" i="8"/>
  <c r="Q47" i="8"/>
  <c r="Q52" i="8"/>
  <c r="Q54" i="8"/>
  <c r="P34" i="8"/>
  <c r="P39" i="8"/>
  <c r="P41" i="8"/>
  <c r="R21" i="8"/>
  <c r="R26" i="8"/>
  <c r="R28" i="8"/>
  <c r="R47" i="8"/>
  <c r="R52" i="8"/>
  <c r="R54" i="8"/>
  <c r="Q34" i="8"/>
  <c r="Q39" i="8"/>
  <c r="Q41" i="8"/>
  <c r="Q8" i="8"/>
  <c r="Q13" i="8"/>
  <c r="Q15" i="8"/>
  <c r="S21" i="8"/>
  <c r="S26" i="8"/>
  <c r="S28" i="8"/>
  <c r="R8" i="8"/>
  <c r="R13" i="8"/>
  <c r="R15" i="8"/>
  <c r="R34" i="8"/>
  <c r="R39" i="8"/>
  <c r="R41" i="8"/>
  <c r="S47" i="8"/>
  <c r="S52" i="8"/>
  <c r="S54" i="8"/>
  <c r="S34" i="8"/>
  <c r="S39" i="8"/>
  <c r="S41" i="8"/>
  <c r="T21" i="8"/>
  <c r="T26" i="8"/>
  <c r="T28" i="8"/>
  <c r="T47" i="8"/>
  <c r="T52" i="8"/>
  <c r="T54" i="8"/>
  <c r="S8" i="8"/>
  <c r="S13" i="8"/>
  <c r="S15" i="8"/>
  <c r="T8" i="8"/>
  <c r="T13" i="8"/>
  <c r="T15" i="8"/>
  <c r="U47" i="8"/>
  <c r="U52" i="8"/>
  <c r="U54" i="8"/>
  <c r="U21" i="8"/>
  <c r="U26" i="8"/>
  <c r="U28" i="8"/>
  <c r="T34" i="8"/>
  <c r="T39" i="8"/>
  <c r="T41" i="8"/>
  <c r="V47" i="8"/>
  <c r="V52" i="8"/>
  <c r="V54" i="8"/>
  <c r="V21" i="8"/>
  <c r="V26" i="8"/>
  <c r="V28" i="8"/>
  <c r="U34" i="8"/>
  <c r="U39" i="8"/>
  <c r="U41" i="8"/>
  <c r="U8" i="8"/>
  <c r="U13" i="8"/>
  <c r="U15" i="8"/>
  <c r="V8" i="8"/>
  <c r="V13" i="8"/>
  <c r="V15" i="8"/>
  <c r="V34" i="8"/>
  <c r="V39" i="8"/>
  <c r="V41" i="8"/>
  <c r="W21" i="8"/>
  <c r="W26" i="8"/>
  <c r="W28" i="8"/>
  <c r="W47" i="8"/>
  <c r="W52" i="8"/>
  <c r="W54" i="8"/>
  <c r="W34" i="8"/>
  <c r="W39" i="8"/>
  <c r="W41" i="8"/>
  <c r="X21" i="8"/>
  <c r="X26" i="8"/>
  <c r="X28" i="8"/>
  <c r="X47" i="8"/>
  <c r="X52" i="8"/>
  <c r="X54" i="8"/>
  <c r="W8" i="8"/>
  <c r="W13" i="8"/>
  <c r="W15" i="8"/>
  <c r="X8" i="8"/>
  <c r="X13" i="8"/>
  <c r="X15" i="8"/>
  <c r="Y47" i="8"/>
  <c r="Y52" i="8"/>
  <c r="Y54" i="8"/>
  <c r="Y21" i="8"/>
  <c r="Y26" i="8"/>
  <c r="Y28" i="8"/>
  <c r="X34" i="8"/>
  <c r="X39" i="8"/>
  <c r="X41" i="8"/>
  <c r="Z47" i="8"/>
  <c r="Z52" i="8"/>
  <c r="Z54" i="8"/>
  <c r="Z21" i="8"/>
  <c r="Z26" i="8"/>
  <c r="Z28" i="8"/>
  <c r="Y34" i="8"/>
  <c r="Y39" i="8"/>
  <c r="Y41" i="8"/>
  <c r="Y8" i="8"/>
  <c r="Y13" i="8"/>
  <c r="Y15" i="8"/>
  <c r="Z8" i="8"/>
  <c r="Z13" i="8"/>
  <c r="Z15" i="8"/>
  <c r="Z34" i="8"/>
  <c r="Z39" i="8"/>
  <c r="Z41" i="8"/>
  <c r="AA21" i="8"/>
  <c r="AA26" i="8"/>
  <c r="AA28" i="8"/>
  <c r="AA47" i="8"/>
  <c r="AA52" i="8"/>
  <c r="AA54" i="8"/>
  <c r="AA34" i="8"/>
  <c r="AA39" i="8"/>
  <c r="AA41" i="8"/>
  <c r="AB21" i="8"/>
  <c r="AB26" i="8"/>
  <c r="AB28" i="8"/>
  <c r="AB47" i="8"/>
  <c r="AB52" i="8"/>
  <c r="AB54" i="8"/>
  <c r="AA8" i="8"/>
  <c r="AA13" i="8"/>
  <c r="AA15" i="8"/>
  <c r="AB8" i="8"/>
  <c r="AB13" i="8"/>
  <c r="AB15" i="8"/>
  <c r="AC47" i="8"/>
  <c r="AC52" i="8"/>
  <c r="AC54" i="8"/>
  <c r="AC21" i="8"/>
  <c r="AC26" i="8"/>
  <c r="AC28" i="8"/>
  <c r="AB34" i="8"/>
  <c r="AB39" i="8"/>
  <c r="AB41" i="8"/>
  <c r="AD47" i="8"/>
  <c r="AD52" i="8"/>
  <c r="AD54" i="8"/>
  <c r="AD21" i="8"/>
  <c r="AD26" i="8"/>
  <c r="AD28" i="8"/>
  <c r="AC34" i="8"/>
  <c r="AC39" i="8"/>
  <c r="AC41" i="8"/>
  <c r="AC8" i="8"/>
  <c r="AC13" i="8"/>
  <c r="AC15" i="8"/>
  <c r="AD8" i="8"/>
  <c r="AD13" i="8"/>
  <c r="AD15" i="8"/>
  <c r="AD34" i="8"/>
  <c r="AD39" i="8"/>
  <c r="AD41" i="8"/>
  <c r="AE21" i="8"/>
  <c r="AE26" i="8"/>
  <c r="AE28" i="8"/>
  <c r="AE47" i="8"/>
  <c r="AE52" i="8"/>
  <c r="AE54" i="8"/>
  <c r="AF21" i="8"/>
  <c r="AF26" i="8"/>
  <c r="AF28" i="8"/>
  <c r="AF47" i="8"/>
  <c r="AF52" i="8"/>
  <c r="AF54" i="8"/>
  <c r="AE34" i="8"/>
  <c r="AE39" i="8"/>
  <c r="AE41" i="8"/>
  <c r="AE8" i="8"/>
  <c r="AE13" i="8"/>
  <c r="AE15" i="8"/>
  <c r="AF34" i="8"/>
  <c r="AF39" i="8"/>
  <c r="AF41" i="8"/>
  <c r="AG21" i="8"/>
  <c r="AG26" i="8"/>
  <c r="AG28" i="8"/>
  <c r="AF8" i="8"/>
  <c r="AF13" i="8"/>
  <c r="AF15" i="8"/>
  <c r="AG47" i="8"/>
  <c r="AG52" i="8"/>
  <c r="AG54" i="8"/>
  <c r="AH21" i="8"/>
  <c r="AH26" i="8"/>
  <c r="AH28" i="8"/>
  <c r="AI21" i="8"/>
  <c r="AI26" i="8"/>
  <c r="AI28" i="8"/>
  <c r="AH47" i="8"/>
  <c r="AH52" i="8"/>
  <c r="AH54" i="8"/>
  <c r="AI47" i="8"/>
  <c r="AI52" i="8"/>
  <c r="AI54" i="8"/>
  <c r="AG8" i="8"/>
  <c r="AG13" i="8"/>
  <c r="AG15" i="8"/>
  <c r="AG34" i="8"/>
  <c r="AG39" i="8"/>
  <c r="AG41" i="8"/>
  <c r="D46" i="8"/>
  <c r="D52" i="8"/>
  <c r="D54" i="8"/>
  <c r="D56" i="8"/>
  <c r="D20" i="8"/>
  <c r="D26" i="8"/>
  <c r="D28" i="8"/>
  <c r="D30" i="8"/>
  <c r="AH8" i="8"/>
  <c r="AI8" i="8"/>
  <c r="AI13" i="8"/>
  <c r="AI15" i="8"/>
  <c r="AH13" i="8"/>
  <c r="AH15" i="8"/>
  <c r="AH34" i="8"/>
  <c r="AI34" i="8"/>
  <c r="AI39" i="8"/>
  <c r="AI41" i="8"/>
  <c r="AH39" i="8"/>
  <c r="AH41" i="8"/>
  <c r="D33" i="8"/>
  <c r="D39" i="8"/>
  <c r="D41" i="8"/>
  <c r="D43" i="8"/>
  <c r="D7" i="8"/>
  <c r="D13" i="8"/>
  <c r="D15" i="8"/>
  <c r="D17" i="8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J9" i="1"/>
  <c r="F46" i="1"/>
  <c r="G46" i="1"/>
  <c r="I46" i="1"/>
  <c r="K46" i="1"/>
  <c r="M46" i="1"/>
  <c r="O46" i="1"/>
  <c r="Q46" i="1"/>
  <c r="S46" i="1"/>
  <c r="U46" i="1"/>
  <c r="W46" i="1"/>
  <c r="Y46" i="1"/>
  <c r="AA46" i="1"/>
  <c r="AC46" i="1"/>
  <c r="AE46" i="1"/>
  <c r="AG46" i="1"/>
  <c r="F34" i="1"/>
  <c r="G34" i="1"/>
  <c r="I34" i="1"/>
  <c r="K34" i="1"/>
  <c r="M34" i="1"/>
  <c r="O34" i="1"/>
  <c r="Q34" i="1"/>
  <c r="S34" i="1"/>
  <c r="U34" i="1"/>
  <c r="W34" i="1"/>
  <c r="Y34" i="1"/>
  <c r="AA34" i="1"/>
  <c r="AC34" i="1"/>
  <c r="AE34" i="1"/>
  <c r="AG34" i="1"/>
  <c r="F22" i="1"/>
  <c r="G22" i="1"/>
  <c r="I22" i="1"/>
  <c r="K22" i="1"/>
  <c r="M22" i="1"/>
  <c r="O22" i="1"/>
  <c r="Q22" i="1"/>
  <c r="S22" i="1"/>
  <c r="U22" i="1"/>
  <c r="W22" i="1"/>
  <c r="Y22" i="1"/>
  <c r="AA22" i="1"/>
  <c r="AC22" i="1"/>
  <c r="AE22" i="1"/>
  <c r="AG22" i="1"/>
  <c r="F10" i="1"/>
  <c r="G10" i="1"/>
  <c r="I10" i="1"/>
  <c r="K10" i="1"/>
  <c r="M10" i="1"/>
  <c r="O10" i="1"/>
  <c r="Q10" i="1"/>
  <c r="S10" i="1"/>
  <c r="U10" i="1"/>
  <c r="W10" i="1"/>
  <c r="Y10" i="1"/>
  <c r="AA10" i="1"/>
  <c r="AC10" i="1"/>
  <c r="AE10" i="1"/>
  <c r="AG10" i="1"/>
  <c r="H10" i="1"/>
  <c r="J10" i="1"/>
  <c r="L10" i="1"/>
  <c r="N10" i="1"/>
  <c r="P10" i="1"/>
  <c r="R10" i="1"/>
  <c r="T10" i="1"/>
  <c r="V10" i="1"/>
  <c r="X10" i="1"/>
  <c r="Z10" i="1"/>
  <c r="AB10" i="1"/>
  <c r="AD10" i="1"/>
  <c r="AF10" i="1"/>
  <c r="AH10" i="1"/>
  <c r="AI47" i="1"/>
  <c r="H46" i="1"/>
  <c r="J46" i="1"/>
  <c r="L46" i="1"/>
  <c r="N46" i="1"/>
  <c r="P46" i="1"/>
  <c r="R46" i="1"/>
  <c r="T46" i="1"/>
  <c r="V46" i="1"/>
  <c r="X46" i="1"/>
  <c r="Z46" i="1"/>
  <c r="AB46" i="1"/>
  <c r="AD46" i="1"/>
  <c r="AF46" i="1"/>
  <c r="AH46" i="1"/>
  <c r="E45" i="1"/>
  <c r="AI35" i="1"/>
  <c r="H34" i="1"/>
  <c r="J34" i="1"/>
  <c r="L34" i="1"/>
  <c r="N34" i="1"/>
  <c r="P34" i="1"/>
  <c r="R34" i="1"/>
  <c r="T34" i="1"/>
  <c r="V34" i="1"/>
  <c r="X34" i="1"/>
  <c r="Z34" i="1"/>
  <c r="AB34" i="1"/>
  <c r="AD34" i="1"/>
  <c r="AF34" i="1"/>
  <c r="AH34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23" i="1"/>
  <c r="H22" i="1"/>
  <c r="J22" i="1"/>
  <c r="L22" i="1"/>
  <c r="N22" i="1"/>
  <c r="P22" i="1"/>
  <c r="R22" i="1"/>
  <c r="T22" i="1"/>
  <c r="V22" i="1"/>
  <c r="X22" i="1"/>
  <c r="Z22" i="1"/>
  <c r="AB22" i="1"/>
  <c r="AD22" i="1"/>
  <c r="AF22" i="1"/>
  <c r="AH22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11" i="1"/>
  <c r="F45" i="1"/>
  <c r="G4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I36" i="1"/>
  <c r="AI38" i="1"/>
  <c r="E36" i="1"/>
  <c r="E38" i="1"/>
  <c r="E20" i="1"/>
  <c r="E24" i="1"/>
  <c r="E26" i="1"/>
  <c r="F36" i="1"/>
  <c r="F38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I24" i="1"/>
  <c r="AI26" i="1"/>
  <c r="E8" i="1"/>
  <c r="E12" i="1"/>
  <c r="E14" i="1"/>
  <c r="F24" i="1"/>
  <c r="F26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I12" i="1"/>
  <c r="AI14" i="1"/>
  <c r="F12" i="1"/>
  <c r="F14" i="1"/>
  <c r="E44" i="1"/>
  <c r="E48" i="1"/>
  <c r="E50" i="1"/>
  <c r="G36" i="1"/>
  <c r="G38" i="1"/>
  <c r="G24" i="1"/>
  <c r="G26" i="1"/>
  <c r="G12" i="1"/>
  <c r="G14" i="1"/>
  <c r="F44" i="1"/>
  <c r="F48" i="1"/>
  <c r="F50" i="1"/>
  <c r="H36" i="1"/>
  <c r="H38" i="1"/>
  <c r="H24" i="1"/>
  <c r="H26" i="1"/>
  <c r="H12" i="1"/>
  <c r="H14" i="1"/>
  <c r="G44" i="1"/>
  <c r="G48" i="1"/>
  <c r="G50" i="1"/>
  <c r="I36" i="1"/>
  <c r="I38" i="1"/>
  <c r="I24" i="1"/>
  <c r="I26" i="1"/>
  <c r="I12" i="1"/>
  <c r="I14" i="1"/>
  <c r="H44" i="1"/>
  <c r="H48" i="1"/>
  <c r="H50" i="1"/>
  <c r="J36" i="1"/>
  <c r="J38" i="1"/>
  <c r="J24" i="1"/>
  <c r="J26" i="1"/>
  <c r="J12" i="1"/>
  <c r="J14" i="1"/>
  <c r="I44" i="1"/>
  <c r="I48" i="1"/>
  <c r="I50" i="1"/>
  <c r="K36" i="1"/>
  <c r="K38" i="1"/>
  <c r="K24" i="1"/>
  <c r="K26" i="1"/>
  <c r="K12" i="1"/>
  <c r="K14" i="1"/>
  <c r="J44" i="1"/>
  <c r="J48" i="1"/>
  <c r="J50" i="1"/>
  <c r="L36" i="1"/>
  <c r="L38" i="1"/>
  <c r="L24" i="1"/>
  <c r="L26" i="1"/>
  <c r="L12" i="1"/>
  <c r="L14" i="1"/>
  <c r="K44" i="1"/>
  <c r="K48" i="1"/>
  <c r="K50" i="1"/>
  <c r="M36" i="1"/>
  <c r="M38" i="1"/>
  <c r="M24" i="1"/>
  <c r="M26" i="1"/>
  <c r="M12" i="1"/>
  <c r="M14" i="1"/>
  <c r="L44" i="1"/>
  <c r="L48" i="1"/>
  <c r="L50" i="1"/>
  <c r="N36" i="1"/>
  <c r="N38" i="1"/>
  <c r="N24" i="1"/>
  <c r="N26" i="1"/>
  <c r="N12" i="1"/>
  <c r="N14" i="1"/>
  <c r="M44" i="1"/>
  <c r="M48" i="1"/>
  <c r="M50" i="1"/>
  <c r="O36" i="1"/>
  <c r="O38" i="1"/>
  <c r="O24" i="1"/>
  <c r="O26" i="1"/>
  <c r="O12" i="1"/>
  <c r="O14" i="1"/>
  <c r="N44" i="1"/>
  <c r="N48" i="1"/>
  <c r="N50" i="1"/>
  <c r="P36" i="1"/>
  <c r="P38" i="1"/>
  <c r="P24" i="1"/>
  <c r="P26" i="1"/>
  <c r="P12" i="1"/>
  <c r="P14" i="1"/>
  <c r="O44" i="1"/>
  <c r="O48" i="1"/>
  <c r="O50" i="1"/>
  <c r="Q36" i="1"/>
  <c r="Q38" i="1"/>
  <c r="Q24" i="1"/>
  <c r="Q26" i="1"/>
  <c r="Q12" i="1"/>
  <c r="Q14" i="1"/>
  <c r="P44" i="1"/>
  <c r="P48" i="1"/>
  <c r="P50" i="1"/>
  <c r="R36" i="1"/>
  <c r="R38" i="1"/>
  <c r="R24" i="1"/>
  <c r="R26" i="1"/>
  <c r="R12" i="1"/>
  <c r="R14" i="1"/>
  <c r="Q44" i="1"/>
  <c r="Q48" i="1"/>
  <c r="Q50" i="1"/>
  <c r="S36" i="1"/>
  <c r="S38" i="1"/>
  <c r="S24" i="1"/>
  <c r="S26" i="1"/>
  <c r="S12" i="1"/>
  <c r="S14" i="1"/>
  <c r="R44" i="1"/>
  <c r="R48" i="1"/>
  <c r="R50" i="1"/>
  <c r="T36" i="1"/>
  <c r="T38" i="1"/>
  <c r="T24" i="1"/>
  <c r="T26" i="1"/>
  <c r="T12" i="1"/>
  <c r="T14" i="1"/>
  <c r="S44" i="1"/>
  <c r="S48" i="1"/>
  <c r="S50" i="1"/>
  <c r="U36" i="1"/>
  <c r="U38" i="1"/>
  <c r="U24" i="1"/>
  <c r="U26" i="1"/>
  <c r="U12" i="1"/>
  <c r="U14" i="1"/>
  <c r="T44" i="1"/>
  <c r="T48" i="1"/>
  <c r="T50" i="1"/>
  <c r="V36" i="1"/>
  <c r="V38" i="1"/>
  <c r="V24" i="1"/>
  <c r="V26" i="1"/>
  <c r="V12" i="1"/>
  <c r="V14" i="1"/>
  <c r="U44" i="1"/>
  <c r="U48" i="1"/>
  <c r="U50" i="1"/>
  <c r="W36" i="1"/>
  <c r="W38" i="1"/>
  <c r="W24" i="1"/>
  <c r="W26" i="1"/>
  <c r="W12" i="1"/>
  <c r="W14" i="1"/>
  <c r="V44" i="1"/>
  <c r="V48" i="1"/>
  <c r="V50" i="1"/>
  <c r="X36" i="1"/>
  <c r="X38" i="1"/>
  <c r="X24" i="1"/>
  <c r="X26" i="1"/>
  <c r="X12" i="1"/>
  <c r="X14" i="1"/>
  <c r="W44" i="1"/>
  <c r="W48" i="1"/>
  <c r="W50" i="1"/>
  <c r="Y36" i="1"/>
  <c r="Y38" i="1"/>
  <c r="Y24" i="1"/>
  <c r="Y26" i="1"/>
  <c r="Y12" i="1"/>
  <c r="Y14" i="1"/>
  <c r="X44" i="1"/>
  <c r="X48" i="1"/>
  <c r="X50" i="1"/>
  <c r="Z36" i="1"/>
  <c r="Z38" i="1"/>
  <c r="Z24" i="1"/>
  <c r="Z26" i="1"/>
  <c r="Z12" i="1"/>
  <c r="Z14" i="1"/>
  <c r="Y44" i="1"/>
  <c r="Y48" i="1"/>
  <c r="Y50" i="1"/>
  <c r="AA36" i="1"/>
  <c r="AA38" i="1"/>
  <c r="AA24" i="1"/>
  <c r="AA26" i="1"/>
  <c r="AA12" i="1"/>
  <c r="AA14" i="1"/>
  <c r="Z44" i="1"/>
  <c r="Z48" i="1"/>
  <c r="Z50" i="1"/>
  <c r="AB36" i="1"/>
  <c r="AB38" i="1"/>
  <c r="AB24" i="1"/>
  <c r="AB26" i="1"/>
  <c r="AB12" i="1"/>
  <c r="AB14" i="1"/>
  <c r="AA44" i="1"/>
  <c r="AA48" i="1"/>
  <c r="AA50" i="1"/>
  <c r="AC36" i="1"/>
  <c r="AC38" i="1"/>
  <c r="AC24" i="1"/>
  <c r="AC26" i="1"/>
  <c r="AC12" i="1"/>
  <c r="AC14" i="1"/>
  <c r="AB44" i="1"/>
  <c r="AB48" i="1"/>
  <c r="AB50" i="1"/>
  <c r="AD36" i="1"/>
  <c r="AD38" i="1"/>
  <c r="AD24" i="1"/>
  <c r="AD26" i="1"/>
  <c r="AD12" i="1"/>
  <c r="AD14" i="1"/>
  <c r="AC44" i="1"/>
  <c r="AC48" i="1"/>
  <c r="AC50" i="1"/>
  <c r="AE36" i="1"/>
  <c r="AE38" i="1"/>
  <c r="AE24" i="1"/>
  <c r="AE26" i="1"/>
  <c r="AE12" i="1"/>
  <c r="AE14" i="1"/>
  <c r="AD44" i="1"/>
  <c r="AD48" i="1"/>
  <c r="AD50" i="1"/>
  <c r="AF36" i="1"/>
  <c r="AF38" i="1"/>
  <c r="AF24" i="1"/>
  <c r="AF26" i="1"/>
  <c r="AF12" i="1"/>
  <c r="AF14" i="1"/>
  <c r="AE44" i="1"/>
  <c r="AE48" i="1"/>
  <c r="AE50" i="1"/>
  <c r="AG36" i="1"/>
  <c r="AG38" i="1"/>
  <c r="AH36" i="1"/>
  <c r="AH38" i="1"/>
  <c r="AG24" i="1"/>
  <c r="AG26" i="1"/>
  <c r="AH24" i="1"/>
  <c r="AH26" i="1"/>
  <c r="AH12" i="1"/>
  <c r="AH14" i="1"/>
  <c r="AG12" i="1"/>
  <c r="AG14" i="1"/>
  <c r="AF44" i="1"/>
  <c r="AF48" i="1"/>
  <c r="AF50" i="1"/>
  <c r="D31" i="1"/>
  <c r="D36" i="1"/>
  <c r="D38" i="1"/>
  <c r="D40" i="1"/>
  <c r="D19" i="1"/>
  <c r="D24" i="1"/>
  <c r="D26" i="1"/>
  <c r="D28" i="1"/>
  <c r="D7" i="1"/>
  <c r="D12" i="1"/>
  <c r="D14" i="1"/>
  <c r="D16" i="1"/>
  <c r="AG44" i="1"/>
  <c r="AG48" i="1"/>
  <c r="AG50" i="1"/>
  <c r="AH44" i="1"/>
  <c r="AI44" i="1"/>
  <c r="AI48" i="1"/>
  <c r="AI50" i="1"/>
  <c r="AH48" i="1"/>
  <c r="AH50" i="1"/>
  <c r="D43" i="1"/>
  <c r="D48" i="1"/>
  <c r="D50" i="1"/>
  <c r="D52" i="1"/>
  <c r="F18" i="5"/>
  <c r="E18" i="5"/>
  <c r="D18" i="5"/>
  <c r="G19" i="5"/>
  <c r="E19" i="5"/>
  <c r="F19" i="5"/>
  <c r="D19" i="5"/>
  <c r="G18" i="5"/>
</calcChain>
</file>

<file path=xl/sharedStrings.xml><?xml version="1.0" encoding="utf-8"?>
<sst xmlns="http://schemas.openxmlformats.org/spreadsheetml/2006/main" count="103" uniqueCount="32">
  <si>
    <t>Coal</t>
  </si>
  <si>
    <t>($ millions)</t>
  </si>
  <si>
    <t>Plant Construction</t>
  </si>
  <si>
    <t>Line &amp; Grid Construction</t>
  </si>
  <si>
    <t>Total Construction Costs</t>
  </si>
  <si>
    <t>Operating Costs</t>
  </si>
  <si>
    <t>Land Required</t>
  </si>
  <si>
    <t>Total Land Cost</t>
  </si>
  <si>
    <t>Inflation</t>
  </si>
  <si>
    <t>Total Cost</t>
  </si>
  <si>
    <t>Discount Rate</t>
  </si>
  <si>
    <t>Maintenance Costs</t>
  </si>
  <si>
    <t>Reclamation</t>
  </si>
  <si>
    <t>PV Costs</t>
  </si>
  <si>
    <t>PV</t>
  </si>
  <si>
    <t>Natural Gas</t>
  </si>
  <si>
    <t>Wind</t>
  </si>
  <si>
    <t>Solar</t>
  </si>
  <si>
    <t>Carbon Cost</t>
  </si>
  <si>
    <t>Lease Costs</t>
  </si>
  <si>
    <t>Nat Gas</t>
  </si>
  <si>
    <t>Lease Cost</t>
  </si>
  <si>
    <t>Total Cost (No Carbon)</t>
  </si>
  <si>
    <t>Total Cost (Carbon)</t>
  </si>
  <si>
    <t>Cost Comparison - Carbon Cost</t>
  </si>
  <si>
    <t>Cost Comparison - No Carbon Cost</t>
  </si>
  <si>
    <t>Assumptions &amp; Summary</t>
  </si>
  <si>
    <t>Land Cost*</t>
  </si>
  <si>
    <t>Operating Costs*</t>
  </si>
  <si>
    <t>Note:</t>
  </si>
  <si>
    <t>* indicates inflation protected costs</t>
  </si>
  <si>
    <t>15.031 Recitation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</si>
</sst>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* #,##0.0_);_(* \(#,##0.0\);_(* &quot;-&quot;?_);_(@_)"/>
    <numFmt numFmtId="165" formatCode="0.0%"/>
    <numFmt numFmtId="166" formatCode="#,##0.0"/>
    <numFmt numFmtId="167" formatCode="_(&quot;$&quot;* #,##0.0_);_(&quot;$&quot;* \(#,##0.0\);_(&quot;$&quot;* &quot;-&quot;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0" fillId="0" borderId="0" xfId="0" applyFont="1"/>
    <xf numFmtId="164" fontId="0" fillId="0" borderId="0" xfId="0" applyNumberFormat="1"/>
    <xf numFmtId="164" fontId="4" fillId="0" borderId="0" xfId="0" applyNumberFormat="1" applyFont="1"/>
    <xf numFmtId="165" fontId="4" fillId="0" borderId="0" xfId="0" applyNumberFormat="1" applyFont="1"/>
    <xf numFmtId="0" fontId="0" fillId="0" borderId="0" xfId="0" applyFill="1"/>
    <xf numFmtId="164" fontId="0" fillId="0" borderId="0" xfId="0" applyNumberFormat="1" applyFill="1"/>
    <xf numFmtId="164" fontId="1" fillId="0" borderId="0" xfId="0" applyNumberFormat="1" applyFont="1"/>
    <xf numFmtId="0" fontId="0" fillId="0" borderId="0" xfId="0" applyFont="1" applyFill="1"/>
    <xf numFmtId="0" fontId="0" fillId="0" borderId="2" xfId="0" applyBorder="1"/>
    <xf numFmtId="0" fontId="0" fillId="0" borderId="3" xfId="0" applyBorder="1"/>
    <xf numFmtId="166" fontId="0" fillId="0" borderId="3" xfId="0" applyNumberFormat="1" applyBorder="1"/>
    <xf numFmtId="166" fontId="0" fillId="0" borderId="4" xfId="0" applyNumberFormat="1" applyBorder="1"/>
    <xf numFmtId="0" fontId="0" fillId="0" borderId="5" xfId="0" applyBorder="1"/>
    <xf numFmtId="0" fontId="0" fillId="0" borderId="1" xfId="0" applyBorder="1"/>
    <xf numFmtId="166" fontId="0" fillId="0" borderId="1" xfId="0" applyNumberFormat="1" applyBorder="1"/>
    <xf numFmtId="166" fontId="0" fillId="0" borderId="6" xfId="0" applyNumberFormat="1" applyBorder="1"/>
    <xf numFmtId="167" fontId="4" fillId="0" borderId="0" xfId="0" applyNumberFormat="1" applyFont="1"/>
    <xf numFmtId="44" fontId="4" fillId="0" borderId="0" xfId="0" applyNumberFormat="1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workbookViewId="0">
      <selection activeCell="H13" sqref="H13"/>
    </sheetView>
  </sheetViews>
  <sheetFormatPr defaultColWidth="8.85546875" defaultRowHeight="15" x14ac:dyDescent="0.25"/>
  <cols>
    <col min="1" max="1" width="0.85546875" customWidth="1"/>
    <col min="2" max="2" width="22.85546875" bestFit="1" customWidth="1"/>
    <col min="3" max="3" width="0.85546875" customWidth="1"/>
    <col min="4" max="4" width="10.28515625" customWidth="1"/>
  </cols>
  <sheetData>
    <row r="2" spans="2:8" ht="23.25" x14ac:dyDescent="0.35">
      <c r="B2" s="2" t="s">
        <v>31</v>
      </c>
    </row>
    <row r="3" spans="2:8" ht="18.75" x14ac:dyDescent="0.3">
      <c r="B3" s="3" t="s">
        <v>26</v>
      </c>
    </row>
    <row r="5" spans="2:8" x14ac:dyDescent="0.25">
      <c r="D5" s="1" t="s">
        <v>0</v>
      </c>
      <c r="E5" s="1" t="s">
        <v>20</v>
      </c>
      <c r="F5" s="1" t="s">
        <v>16</v>
      </c>
      <c r="G5" s="1" t="s">
        <v>17</v>
      </c>
    </row>
    <row r="6" spans="2:8" x14ac:dyDescent="0.25">
      <c r="B6" s="5" t="s">
        <v>6</v>
      </c>
      <c r="D6" s="7">
        <v>40</v>
      </c>
      <c r="E6" s="7">
        <v>35</v>
      </c>
      <c r="F6" s="7">
        <v>100</v>
      </c>
      <c r="G6" s="7">
        <v>125</v>
      </c>
      <c r="H6" s="5"/>
    </row>
    <row r="7" spans="2:8" x14ac:dyDescent="0.25">
      <c r="B7" t="s">
        <v>27</v>
      </c>
      <c r="D7" s="22">
        <v>0.05</v>
      </c>
      <c r="E7" s="22">
        <v>0.05</v>
      </c>
      <c r="F7" s="22">
        <v>0.05</v>
      </c>
      <c r="G7" s="22">
        <v>0.05</v>
      </c>
    </row>
    <row r="8" spans="2:8" x14ac:dyDescent="0.25">
      <c r="B8" t="s">
        <v>7</v>
      </c>
      <c r="D8" s="6">
        <f>+D6*D7</f>
        <v>2</v>
      </c>
      <c r="E8" s="6">
        <f>+E6*E7</f>
        <v>1.75</v>
      </c>
      <c r="F8" s="6">
        <f>+F6*F7</f>
        <v>5</v>
      </c>
      <c r="G8" s="6">
        <f>+G6*G7</f>
        <v>6.25</v>
      </c>
    </row>
    <row r="9" spans="2:8" x14ac:dyDescent="0.25">
      <c r="B9" s="5" t="s">
        <v>3</v>
      </c>
      <c r="D9" s="21">
        <v>5</v>
      </c>
      <c r="E9" s="21">
        <v>5</v>
      </c>
      <c r="F9" s="21">
        <v>15</v>
      </c>
      <c r="G9" s="21">
        <v>15</v>
      </c>
      <c r="H9" s="5"/>
    </row>
    <row r="10" spans="2:8" x14ac:dyDescent="0.25">
      <c r="B10" s="5" t="s">
        <v>2</v>
      </c>
      <c r="D10" s="21">
        <v>70</v>
      </c>
      <c r="E10" s="21">
        <v>100</v>
      </c>
      <c r="F10" s="21">
        <v>300</v>
      </c>
      <c r="G10" s="21">
        <v>350</v>
      </c>
      <c r="H10" s="5"/>
    </row>
    <row r="11" spans="2:8" x14ac:dyDescent="0.25">
      <c r="B11" s="5" t="s">
        <v>28</v>
      </c>
      <c r="D11" s="21">
        <v>15</v>
      </c>
      <c r="E11" s="21">
        <v>17</v>
      </c>
      <c r="F11" s="21">
        <v>5</v>
      </c>
      <c r="G11" s="21">
        <v>1</v>
      </c>
    </row>
    <row r="12" spans="2:8" x14ac:dyDescent="0.25">
      <c r="B12" s="5" t="s">
        <v>11</v>
      </c>
      <c r="D12" s="21">
        <v>2</v>
      </c>
      <c r="E12" s="21">
        <v>2</v>
      </c>
      <c r="F12" s="21">
        <v>1</v>
      </c>
      <c r="G12" s="21">
        <v>0.5</v>
      </c>
    </row>
    <row r="13" spans="2:8" x14ac:dyDescent="0.25">
      <c r="B13" s="5" t="s">
        <v>12</v>
      </c>
      <c r="D13" s="21">
        <v>300</v>
      </c>
      <c r="E13" s="21">
        <v>250</v>
      </c>
      <c r="F13" s="21">
        <v>50</v>
      </c>
      <c r="G13" s="21">
        <v>10</v>
      </c>
    </row>
    <row r="14" spans="2:8" x14ac:dyDescent="0.25">
      <c r="B14" s="5" t="s">
        <v>8</v>
      </c>
      <c r="D14" s="8">
        <v>2.5000000000000001E-2</v>
      </c>
      <c r="E14" s="8">
        <v>2.5000000000000001E-2</v>
      </c>
      <c r="F14" s="8">
        <v>2.5000000000000001E-2</v>
      </c>
      <c r="G14" s="8">
        <v>2.5000000000000001E-2</v>
      </c>
    </row>
    <row r="15" spans="2:8" x14ac:dyDescent="0.25">
      <c r="B15" t="s">
        <v>10</v>
      </c>
      <c r="D15" s="8">
        <v>0.1</v>
      </c>
      <c r="E15" s="8">
        <v>0.1</v>
      </c>
      <c r="F15" s="8">
        <v>0.1</v>
      </c>
      <c r="G15" s="8">
        <v>0.1</v>
      </c>
    </row>
    <row r="16" spans="2:8" x14ac:dyDescent="0.25">
      <c r="B16" t="s">
        <v>18</v>
      </c>
      <c r="D16" s="21">
        <v>20</v>
      </c>
      <c r="E16" s="21">
        <v>10</v>
      </c>
      <c r="F16" s="21">
        <v>-5</v>
      </c>
      <c r="G16" s="21">
        <v>-5</v>
      </c>
    </row>
    <row r="18" spans="2:7" x14ac:dyDescent="0.25">
      <c r="B18" s="13" t="s">
        <v>22</v>
      </c>
      <c r="C18" s="14"/>
      <c r="D18" s="15">
        <f>+'No Carbon'!D16</f>
        <v>309.89519752999882</v>
      </c>
      <c r="E18" s="15">
        <f>+'No Carbon'!D28</f>
        <v>357.46741105853778</v>
      </c>
      <c r="F18" s="15">
        <f>+'No Carbon'!D40</f>
        <v>450.45466436366883</v>
      </c>
      <c r="G18" s="16">
        <f>+'No Carbon'!D52</f>
        <v>463.60938127175547</v>
      </c>
    </row>
    <row r="19" spans="2:7" x14ac:dyDescent="0.25">
      <c r="B19" s="17" t="s">
        <v>23</v>
      </c>
      <c r="C19" s="18"/>
      <c r="D19" s="19">
        <f>+Carbon!D17</f>
        <v>544.50624728770208</v>
      </c>
      <c r="E19" s="19">
        <f>+Carbon!D30</f>
        <v>474.77293593738943</v>
      </c>
      <c r="F19" s="19">
        <f>+Carbon!D43</f>
        <v>391.80190192424311</v>
      </c>
      <c r="G19" s="20">
        <f>+Carbon!D56</f>
        <v>404.95661883232975</v>
      </c>
    </row>
    <row r="21" spans="2:7" x14ac:dyDescent="0.25">
      <c r="B21" t="s">
        <v>29</v>
      </c>
    </row>
    <row r="22" spans="2:7" x14ac:dyDescent="0.25">
      <c r="B22" t="s">
        <v>30</v>
      </c>
    </row>
  </sheetData>
  <phoneticPr fontId="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2"/>
  <sheetViews>
    <sheetView workbookViewId="0">
      <selection activeCell="G2" sqref="G2"/>
    </sheetView>
  </sheetViews>
  <sheetFormatPr defaultColWidth="8.85546875" defaultRowHeight="15" x14ac:dyDescent="0.25"/>
  <cols>
    <col min="1" max="1" width="0.85546875" customWidth="1"/>
    <col min="2" max="2" width="30.7109375" customWidth="1"/>
    <col min="3" max="3" width="0.85546875" customWidth="1"/>
    <col min="6" max="6" width="10.140625" bestFit="1" customWidth="1"/>
  </cols>
  <sheetData>
    <row r="2" spans="2:36" ht="23.25" x14ac:dyDescent="0.35">
      <c r="B2" s="2" t="s">
        <v>31</v>
      </c>
    </row>
    <row r="3" spans="2:36" ht="18.75" x14ac:dyDescent="0.3">
      <c r="B3" s="3" t="s">
        <v>25</v>
      </c>
    </row>
    <row r="5" spans="2:36" x14ac:dyDescent="0.25">
      <c r="B5" s="4" t="s">
        <v>1</v>
      </c>
      <c r="C5" s="4"/>
      <c r="D5" s="4">
        <v>0</v>
      </c>
      <c r="E5" s="4">
        <v>1</v>
      </c>
      <c r="F5" s="4">
        <f>+E5+1</f>
        <v>2</v>
      </c>
      <c r="G5" s="4">
        <f t="shared" ref="G5:AH5" si="0">+F5+1</f>
        <v>3</v>
      </c>
      <c r="H5" s="4">
        <f t="shared" si="0"/>
        <v>4</v>
      </c>
      <c r="I5" s="4">
        <f t="shared" si="0"/>
        <v>5</v>
      </c>
      <c r="J5" s="4">
        <f t="shared" si="0"/>
        <v>6</v>
      </c>
      <c r="K5" s="4">
        <f t="shared" si="0"/>
        <v>7</v>
      </c>
      <c r="L5" s="4">
        <f t="shared" si="0"/>
        <v>8</v>
      </c>
      <c r="M5" s="4">
        <f t="shared" si="0"/>
        <v>9</v>
      </c>
      <c r="N5" s="4">
        <f t="shared" si="0"/>
        <v>10</v>
      </c>
      <c r="O5" s="4">
        <f t="shared" si="0"/>
        <v>11</v>
      </c>
      <c r="P5" s="4">
        <f t="shared" si="0"/>
        <v>12</v>
      </c>
      <c r="Q5" s="4">
        <f t="shared" si="0"/>
        <v>13</v>
      </c>
      <c r="R5" s="4">
        <f t="shared" si="0"/>
        <v>14</v>
      </c>
      <c r="S5" s="4">
        <f t="shared" si="0"/>
        <v>15</v>
      </c>
      <c r="T5" s="4">
        <f t="shared" si="0"/>
        <v>16</v>
      </c>
      <c r="U5" s="4">
        <f t="shared" si="0"/>
        <v>17</v>
      </c>
      <c r="V5" s="4">
        <f t="shared" si="0"/>
        <v>18</v>
      </c>
      <c r="W5" s="4">
        <f t="shared" si="0"/>
        <v>19</v>
      </c>
      <c r="X5" s="4">
        <f t="shared" si="0"/>
        <v>20</v>
      </c>
      <c r="Y5" s="4">
        <f t="shared" si="0"/>
        <v>21</v>
      </c>
      <c r="Z5" s="4">
        <f t="shared" si="0"/>
        <v>22</v>
      </c>
      <c r="AA5" s="4">
        <f t="shared" si="0"/>
        <v>23</v>
      </c>
      <c r="AB5" s="4">
        <f t="shared" si="0"/>
        <v>24</v>
      </c>
      <c r="AC5" s="4">
        <f t="shared" si="0"/>
        <v>25</v>
      </c>
      <c r="AD5" s="4">
        <f t="shared" si="0"/>
        <v>26</v>
      </c>
      <c r="AE5" s="4">
        <f t="shared" si="0"/>
        <v>27</v>
      </c>
      <c r="AF5" s="4">
        <f t="shared" si="0"/>
        <v>28</v>
      </c>
      <c r="AG5" s="4">
        <f t="shared" si="0"/>
        <v>29</v>
      </c>
      <c r="AH5" s="4">
        <f t="shared" si="0"/>
        <v>30</v>
      </c>
      <c r="AI5" s="4">
        <f t="shared" ref="AI5" si="1">+AH5+1</f>
        <v>31</v>
      </c>
    </row>
    <row r="6" spans="2:36" x14ac:dyDescent="0.25">
      <c r="B6" s="1" t="s">
        <v>0</v>
      </c>
    </row>
    <row r="7" spans="2:36" x14ac:dyDescent="0.25">
      <c r="B7" s="5" t="s">
        <v>4</v>
      </c>
      <c r="D7" s="6">
        <f>+SUM(Summary!D8:D10)</f>
        <v>77</v>
      </c>
    </row>
    <row r="8" spans="2:36" s="9" customFormat="1" x14ac:dyDescent="0.25">
      <c r="B8" s="9" t="s">
        <v>19</v>
      </c>
      <c r="E8" s="10">
        <f>+Summary!D8*(1+Summary!$D$14)</f>
        <v>2.0499999999999998</v>
      </c>
      <c r="F8" s="10">
        <f>+E8*(1+Summary!$D$14)</f>
        <v>2.1012499999999998</v>
      </c>
      <c r="G8" s="10">
        <f>+F8*(1+Summary!$D$14)</f>
        <v>2.1537812499999998</v>
      </c>
      <c r="H8" s="10">
        <f>+G8*(1+Summary!$D$14)</f>
        <v>2.2076257812499995</v>
      </c>
      <c r="I8" s="10">
        <f>+H8*(1+Summary!$D$14)</f>
        <v>2.2628164257812493</v>
      </c>
      <c r="J8" s="10">
        <f>+I8*(1+Summary!$D$14)</f>
        <v>2.3193868364257804</v>
      </c>
      <c r="K8" s="10">
        <f>+J8*(1+Summary!$D$14)</f>
        <v>2.3773715073364245</v>
      </c>
      <c r="L8" s="10">
        <f>+K8*(1+Summary!$D$14)</f>
        <v>2.436805795019835</v>
      </c>
      <c r="M8" s="10">
        <f>+L8*(1+Summary!$D$14)</f>
        <v>2.4977259398953304</v>
      </c>
      <c r="N8" s="10">
        <f>+M8*(1+Summary!$D$14)</f>
        <v>2.5601690883927133</v>
      </c>
      <c r="O8" s="10">
        <f>+N8*(1+Summary!$D$14)</f>
        <v>2.6241733156025311</v>
      </c>
      <c r="P8" s="10">
        <f>+O8*(1+Summary!$D$14)</f>
        <v>2.6897776484925942</v>
      </c>
      <c r="Q8" s="10">
        <f>+P8*(1+Summary!$D$14)</f>
        <v>2.7570220897049089</v>
      </c>
      <c r="R8" s="10">
        <f>+Q8*(1+Summary!$D$14)</f>
        <v>2.8259476419475313</v>
      </c>
      <c r="S8" s="10">
        <f>+R8*(1+Summary!$D$14)</f>
        <v>2.8965963329962192</v>
      </c>
      <c r="T8" s="10">
        <f>+S8*(1+Summary!$D$14)</f>
        <v>2.9690112413211245</v>
      </c>
      <c r="U8" s="10">
        <f>+T8*(1+Summary!$D$14)</f>
        <v>3.0432365223541522</v>
      </c>
      <c r="V8" s="10">
        <f>+U8*(1+Summary!$D$14)</f>
        <v>3.1193174354130058</v>
      </c>
      <c r="W8" s="10">
        <f>+V8*(1+Summary!$D$14)</f>
        <v>3.1973003712983306</v>
      </c>
      <c r="X8" s="10">
        <f>+W8*(1+Summary!$D$14)</f>
        <v>3.2772328805807884</v>
      </c>
      <c r="Y8" s="10">
        <f>+X8*(1+Summary!$D$14)</f>
        <v>3.3591637025953078</v>
      </c>
      <c r="Z8" s="10">
        <f>+Y8*(1+Summary!$D$14)</f>
        <v>3.4431427951601901</v>
      </c>
      <c r="AA8" s="10">
        <f>+Z8*(1+Summary!$D$14)</f>
        <v>3.5292213650391946</v>
      </c>
      <c r="AB8" s="10">
        <f>+AA8*(1+Summary!$D$14)</f>
        <v>3.6174518991651743</v>
      </c>
      <c r="AC8" s="10">
        <f>+AB8*(1+Summary!$D$14)</f>
        <v>3.7078881966443031</v>
      </c>
      <c r="AD8" s="10">
        <f>+AC8*(1+Summary!$D$14)</f>
        <v>3.8005854015604106</v>
      </c>
      <c r="AE8" s="10">
        <f>+AD8*(1+Summary!$D$14)</f>
        <v>3.8956000365994203</v>
      </c>
      <c r="AF8" s="10">
        <f>+AE8*(1+Summary!$D$14)</f>
        <v>3.9929900375144056</v>
      </c>
      <c r="AG8" s="10">
        <f>+AF8*(1+Summary!$D$14)</f>
        <v>4.092814788452265</v>
      </c>
      <c r="AH8" s="10">
        <f>+AG8*(1+Summary!$D$14)</f>
        <v>4.1951351581635716</v>
      </c>
      <c r="AI8" s="10">
        <f>+AH8*(1+Summary!$D$14)</f>
        <v>4.3000135371176604</v>
      </c>
    </row>
    <row r="9" spans="2:36" s="5" customFormat="1" x14ac:dyDescent="0.25">
      <c r="B9" s="5" t="s">
        <v>5</v>
      </c>
      <c r="E9" s="6">
        <f>+Summary!D11</f>
        <v>15</v>
      </c>
      <c r="F9" s="6">
        <f>+E9*(1+Summary!$D$14)</f>
        <v>15.374999999999998</v>
      </c>
      <c r="G9" s="6">
        <f>+F9*(1+Summary!$D$14)</f>
        <v>15.759374999999997</v>
      </c>
      <c r="H9" s="6">
        <f>+G9*(1+Summary!$D$14)</f>
        <v>16.153359374999994</v>
      </c>
      <c r="I9" s="6">
        <f>+H9*(1+Summary!$D$14)</f>
        <v>16.557193359374992</v>
      </c>
      <c r="J9" s="6">
        <f>+I9*(1+Summary!$D$14)</f>
        <v>16.971123193359364</v>
      </c>
      <c r="K9" s="6">
        <f>+J9*(1+Summary!$D$14)</f>
        <v>17.395401273193347</v>
      </c>
      <c r="L9" s="6">
        <f>+K9*(1+Summary!$D$14)</f>
        <v>17.830286305023179</v>
      </c>
      <c r="M9" s="6">
        <f>+L9*(1+Summary!$D$14)</f>
        <v>18.276043462648758</v>
      </c>
      <c r="N9" s="6">
        <f>+M9*(1+Summary!$D$14)</f>
        <v>18.732944549214974</v>
      </c>
      <c r="O9" s="6">
        <f>+N9*(1+Summary!$D$14)</f>
        <v>19.201268162945347</v>
      </c>
      <c r="P9" s="6">
        <f>+O9*(1+Summary!$D$14)</f>
        <v>19.681299867018978</v>
      </c>
      <c r="Q9" s="6">
        <f>+P9*(1+Summary!$D$14)</f>
        <v>20.173332363694453</v>
      </c>
      <c r="R9" s="6">
        <f>+Q9*(1+Summary!$D$14)</f>
        <v>20.677665672786812</v>
      </c>
      <c r="S9" s="6">
        <f>+R9*(1+Summary!$D$14)</f>
        <v>21.194607314606479</v>
      </c>
      <c r="T9" s="6">
        <f>+S9*(1+Summary!$D$14)</f>
        <v>21.724472497471638</v>
      </c>
      <c r="U9" s="6">
        <f>+T9*(1+Summary!$D$14)</f>
        <v>22.267584309908425</v>
      </c>
      <c r="V9" s="6">
        <f>+U9*(1+Summary!$D$14)</f>
        <v>22.824273917656136</v>
      </c>
      <c r="W9" s="6">
        <f>+V9*(1+Summary!$D$14)</f>
        <v>23.394880765597538</v>
      </c>
      <c r="X9" s="6">
        <f>+W9*(1+Summary!$D$14)</f>
        <v>23.979752784737475</v>
      </c>
      <c r="Y9" s="6">
        <f>+X9*(1+Summary!$D$14)</f>
        <v>24.579246604355909</v>
      </c>
      <c r="Z9" s="6">
        <f>+Y9*(1+Summary!$D$14)</f>
        <v>25.193727769464804</v>
      </c>
      <c r="AA9" s="6">
        <f>+Z9*(1+Summary!$D$14)</f>
        <v>25.823570963701421</v>
      </c>
      <c r="AB9" s="6">
        <f>+AA9*(1+Summary!$D$14)</f>
        <v>26.469160237793954</v>
      </c>
      <c r="AC9" s="6">
        <f>+AB9*(1+Summary!$D$14)</f>
        <v>27.1308892437388</v>
      </c>
      <c r="AD9" s="6">
        <f>+AC9*(1+Summary!$D$14)</f>
        <v>27.809161474832266</v>
      </c>
      <c r="AE9" s="6">
        <f>+AD9*(1+Summary!$D$14)</f>
        <v>28.504390511703068</v>
      </c>
      <c r="AF9" s="6">
        <f>+AE9*(1+Summary!$D$14)</f>
        <v>29.217000274495643</v>
      </c>
      <c r="AG9" s="6">
        <f>+AF9*(1+Summary!$D$14)</f>
        <v>29.947425281358033</v>
      </c>
      <c r="AH9" s="6">
        <f>+AG9*(1+Summary!$D$14)</f>
        <v>30.69611091339198</v>
      </c>
      <c r="AI9" s="6"/>
      <c r="AJ9" s="23">
        <f>SUM(E9:AH9)</f>
        <v>658.54054744907364</v>
      </c>
    </row>
    <row r="10" spans="2:36" s="5" customFormat="1" x14ac:dyDescent="0.25">
      <c r="B10" s="5" t="s">
        <v>11</v>
      </c>
      <c r="E10" s="6"/>
      <c r="F10" s="6">
        <f>+Summary!D12</f>
        <v>2</v>
      </c>
      <c r="G10" s="6">
        <f>+F10</f>
        <v>2</v>
      </c>
      <c r="H10" s="6">
        <f t="shared" ref="H10:AH10" si="2">+F10</f>
        <v>2</v>
      </c>
      <c r="I10" s="6">
        <f t="shared" si="2"/>
        <v>2</v>
      </c>
      <c r="J10" s="6">
        <f t="shared" si="2"/>
        <v>2</v>
      </c>
      <c r="K10" s="6">
        <f t="shared" si="2"/>
        <v>2</v>
      </c>
      <c r="L10" s="6">
        <f t="shared" si="2"/>
        <v>2</v>
      </c>
      <c r="M10" s="6">
        <f t="shared" si="2"/>
        <v>2</v>
      </c>
      <c r="N10" s="6">
        <f t="shared" si="2"/>
        <v>2</v>
      </c>
      <c r="O10" s="6">
        <f t="shared" si="2"/>
        <v>2</v>
      </c>
      <c r="P10" s="6">
        <f t="shared" si="2"/>
        <v>2</v>
      </c>
      <c r="Q10" s="6">
        <f t="shared" si="2"/>
        <v>2</v>
      </c>
      <c r="R10" s="6">
        <f t="shared" si="2"/>
        <v>2</v>
      </c>
      <c r="S10" s="6">
        <f t="shared" si="2"/>
        <v>2</v>
      </c>
      <c r="T10" s="6">
        <f t="shared" si="2"/>
        <v>2</v>
      </c>
      <c r="U10" s="6">
        <f t="shared" si="2"/>
        <v>2</v>
      </c>
      <c r="V10" s="6">
        <f t="shared" si="2"/>
        <v>2</v>
      </c>
      <c r="W10" s="6">
        <f t="shared" si="2"/>
        <v>2</v>
      </c>
      <c r="X10" s="6">
        <f t="shared" si="2"/>
        <v>2</v>
      </c>
      <c r="Y10" s="6">
        <f t="shared" si="2"/>
        <v>2</v>
      </c>
      <c r="Z10" s="6">
        <f t="shared" si="2"/>
        <v>2</v>
      </c>
      <c r="AA10" s="6">
        <f t="shared" si="2"/>
        <v>2</v>
      </c>
      <c r="AB10" s="6">
        <f t="shared" si="2"/>
        <v>2</v>
      </c>
      <c r="AC10" s="6">
        <f t="shared" si="2"/>
        <v>2</v>
      </c>
      <c r="AD10" s="6">
        <f t="shared" si="2"/>
        <v>2</v>
      </c>
      <c r="AE10" s="6">
        <f t="shared" si="2"/>
        <v>2</v>
      </c>
      <c r="AF10" s="6">
        <f t="shared" si="2"/>
        <v>2</v>
      </c>
      <c r="AG10" s="6">
        <f t="shared" si="2"/>
        <v>2</v>
      </c>
      <c r="AH10" s="6">
        <f t="shared" si="2"/>
        <v>2</v>
      </c>
      <c r="AI10" s="6"/>
    </row>
    <row r="11" spans="2:36" s="5" customFormat="1" x14ac:dyDescent="0.25">
      <c r="B11" s="5" t="s">
        <v>12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>
        <f>+Summary!D13</f>
        <v>300</v>
      </c>
    </row>
    <row r="12" spans="2:36" x14ac:dyDescent="0.25">
      <c r="B12" s="1" t="s">
        <v>9</v>
      </c>
      <c r="C12" s="1"/>
      <c r="D12" s="11">
        <f t="shared" ref="D12:AI12" si="3">+SUM(D7:D11)</f>
        <v>77</v>
      </c>
      <c r="E12" s="11">
        <f t="shared" si="3"/>
        <v>17.05</v>
      </c>
      <c r="F12" s="11">
        <f t="shared" si="3"/>
        <v>19.476249999999997</v>
      </c>
      <c r="G12" s="11">
        <f t="shared" si="3"/>
        <v>19.913156249999997</v>
      </c>
      <c r="H12" s="11">
        <f t="shared" si="3"/>
        <v>20.360985156249992</v>
      </c>
      <c r="I12" s="11">
        <f t="shared" si="3"/>
        <v>20.820009785156241</v>
      </c>
      <c r="J12" s="11">
        <f t="shared" si="3"/>
        <v>21.290510029785146</v>
      </c>
      <c r="K12" s="11">
        <f t="shared" si="3"/>
        <v>21.77277278052977</v>
      </c>
      <c r="L12" s="11">
        <f t="shared" si="3"/>
        <v>22.267092100043016</v>
      </c>
      <c r="M12" s="11">
        <f t="shared" si="3"/>
        <v>22.77376940254409</v>
      </c>
      <c r="N12" s="11">
        <f t="shared" si="3"/>
        <v>23.293113637607686</v>
      </c>
      <c r="O12" s="11">
        <f t="shared" si="3"/>
        <v>23.825441478547877</v>
      </c>
      <c r="P12" s="11">
        <f t="shared" si="3"/>
        <v>24.371077515511573</v>
      </c>
      <c r="Q12" s="11">
        <f t="shared" si="3"/>
        <v>24.93035445339936</v>
      </c>
      <c r="R12" s="11">
        <f t="shared" si="3"/>
        <v>25.503613314734345</v>
      </c>
      <c r="S12" s="11">
        <f t="shared" si="3"/>
        <v>26.091203647602697</v>
      </c>
      <c r="T12" s="11">
        <f t="shared" si="3"/>
        <v>26.693483738792761</v>
      </c>
      <c r="U12" s="11">
        <f t="shared" si="3"/>
        <v>27.310820832262579</v>
      </c>
      <c r="V12" s="11">
        <f t="shared" si="3"/>
        <v>27.943591353069142</v>
      </c>
      <c r="W12" s="11">
        <f t="shared" si="3"/>
        <v>28.592181136895867</v>
      </c>
      <c r="X12" s="11">
        <f t="shared" si="3"/>
        <v>29.256985665318261</v>
      </c>
      <c r="Y12" s="11">
        <f t="shared" si="3"/>
        <v>29.938410306951216</v>
      </c>
      <c r="Z12" s="11">
        <f t="shared" si="3"/>
        <v>30.636870564624992</v>
      </c>
      <c r="AA12" s="11">
        <f t="shared" si="3"/>
        <v>31.352792328740616</v>
      </c>
      <c r="AB12" s="11">
        <f t="shared" si="3"/>
        <v>32.086612136959133</v>
      </c>
      <c r="AC12" s="11">
        <f t="shared" si="3"/>
        <v>32.838777440383105</v>
      </c>
      <c r="AD12" s="11">
        <f t="shared" si="3"/>
        <v>33.609746876392677</v>
      </c>
      <c r="AE12" s="11">
        <f t="shared" si="3"/>
        <v>34.39999054830249</v>
      </c>
      <c r="AF12" s="11">
        <f t="shared" si="3"/>
        <v>35.209990312010049</v>
      </c>
      <c r="AG12" s="11">
        <f t="shared" si="3"/>
        <v>36.040240069810295</v>
      </c>
      <c r="AH12" s="11">
        <f t="shared" si="3"/>
        <v>36.89124607155555</v>
      </c>
      <c r="AI12" s="11">
        <f t="shared" si="3"/>
        <v>304.30001353711765</v>
      </c>
    </row>
    <row r="14" spans="2:36" x14ac:dyDescent="0.25">
      <c r="B14" t="s">
        <v>14</v>
      </c>
      <c r="D14" s="6">
        <f>+D12/(1+Summary!$D$15)^D$5</f>
        <v>77</v>
      </c>
      <c r="E14" s="6">
        <f>+E12/(1+Summary!$D$15)^E$5</f>
        <v>15.5</v>
      </c>
      <c r="F14" s="6">
        <f>+F12/(1+Summary!$D$15)^F$5</f>
        <v>16.096074380165284</v>
      </c>
      <c r="G14" s="6">
        <f>+G12/(1+Summary!$D$15)^G$5</f>
        <v>14.961049023290752</v>
      </c>
      <c r="H14" s="6">
        <f>+H12/(1+Summary!$D$15)^H$5</f>
        <v>13.906826826207217</v>
      </c>
      <c r="I14" s="6">
        <f>+I12/(1+Summary!$D$15)^I$5</f>
        <v>12.927588021903766</v>
      </c>
      <c r="J14" s="6">
        <f>+J12/(1+Summary!$D$15)^J$5</f>
        <v>12.017937869362182</v>
      </c>
      <c r="K14" s="6">
        <f>+K12/(1+Summary!$D$15)^K$5</f>
        <v>11.172875108721403</v>
      </c>
      <c r="L14" s="6">
        <f>+L12/(1+Summary!$D$15)^L$5</f>
        <v>10.387762800479912</v>
      </c>
      <c r="M14" s="6">
        <f>+M12/(1+Summary!$D$15)^M$5</f>
        <v>9.658301364983112</v>
      </c>
      <c r="N14" s="6">
        <f>+N12/(1+Summary!$D$15)^N$5</f>
        <v>8.9805036528991469</v>
      </c>
      <c r="O14" s="6">
        <f>+O12/(1+Summary!$D$15)^O$5</f>
        <v>8.3506718906819515</v>
      </c>
      <c r="P14" s="6">
        <f>+P12/(1+Summary!$D$15)^P$5</f>
        <v>7.765376357249937</v>
      </c>
      <c r="Q14" s="6">
        <f>+Q12/(1+Summary!$D$15)^Q$5</f>
        <v>7.2214356593596971</v>
      </c>
      <c r="R14" s="6">
        <f>+R12/(1+Summary!$D$15)^R$5</f>
        <v>6.7158984835062308</v>
      </c>
      <c r="S14" s="6">
        <f>+S12/(1+Summary!$D$15)^S$5</f>
        <v>6.2460267117078008</v>
      </c>
      <c r="T14" s="6">
        <f>+T12/(1+Summary!$D$15)^T$5</f>
        <v>5.8092797973018513</v>
      </c>
      <c r="U14" s="6">
        <f>+U12/(1+Summary!$D$15)^U$5</f>
        <v>5.4033003049498998</v>
      </c>
      <c r="V14" s="6">
        <f>+V12/(1+Summary!$D$15)^V$5</f>
        <v>5.0259005264805818</v>
      </c>
      <c r="W14" s="6">
        <f>+W12/(1+Summary!$D$15)^W$5</f>
        <v>4.6750500910428494</v>
      </c>
      <c r="X14" s="6">
        <f>+X12/(1+Summary!$D$15)^X$5</f>
        <v>4.3488644943432657</v>
      </c>
      <c r="Y14" s="6">
        <f>+Y12/(1+Summary!$D$15)^Y$5</f>
        <v>4.045594477546036</v>
      </c>
      <c r="Z14" s="6">
        <f>+Z12/(1+Summary!$D$15)^Z$5</f>
        <v>3.76361619176194</v>
      </c>
      <c r="AA14" s="6">
        <f>+AA12/(1+Summary!$D$15)^AA$5</f>
        <v>3.5014220889793672</v>
      </c>
      <c r="AB14" s="6">
        <f>+AB12/(1+Summary!$D$15)^AB$5</f>
        <v>3.2576124848310362</v>
      </c>
      <c r="AC14" s="6">
        <f>+AC12/(1+Summary!$D$15)^AC$5</f>
        <v>3.030887742774611</v>
      </c>
      <c r="AD14" s="6">
        <f>+AD12/(1+Summary!$D$15)^AD$5</f>
        <v>2.8200410331228389</v>
      </c>
      <c r="AE14" s="6">
        <f>+AE12/(1+Summary!$D$15)^AE$5</f>
        <v>2.6239516239149974</v>
      </c>
      <c r="AF14" s="6">
        <f>+AF12/(1+Summary!$D$15)^AF$5</f>
        <v>2.4415786639006174</v>
      </c>
      <c r="AG14" s="6">
        <f>+AG12/(1+Summary!$D$15)^AG$5</f>
        <v>2.2719554209303743</v>
      </c>
      <c r="AH14" s="6">
        <f>+AH12/(1+Summary!$D$15)^AH$5</f>
        <v>2.1141839418382444</v>
      </c>
      <c r="AI14" s="6">
        <f>+AI12/(1+Summary!$D$15)^AI$5</f>
        <v>15.853630495761854</v>
      </c>
    </row>
    <row r="15" spans="2:36" x14ac:dyDescent="0.25"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2:36" x14ac:dyDescent="0.25">
      <c r="B16" t="s">
        <v>13</v>
      </c>
      <c r="D16" s="6">
        <f>+SUM(D14:AI14)</f>
        <v>309.89519752999882</v>
      </c>
      <c r="G16" s="6"/>
    </row>
    <row r="18" spans="2:35" x14ac:dyDescent="0.25">
      <c r="B18" s="1" t="s">
        <v>15</v>
      </c>
    </row>
    <row r="19" spans="2:35" x14ac:dyDescent="0.25">
      <c r="B19" s="5" t="s">
        <v>4</v>
      </c>
      <c r="D19" s="6">
        <f>+SUM(Summary!E8:E10)</f>
        <v>106.75</v>
      </c>
    </row>
    <row r="20" spans="2:35" s="9" customFormat="1" x14ac:dyDescent="0.25">
      <c r="B20" s="12" t="s">
        <v>19</v>
      </c>
      <c r="D20" s="10"/>
      <c r="E20" s="10">
        <f>+Summary!E8*(1+Summary!$E$14)</f>
        <v>1.7937499999999997</v>
      </c>
      <c r="F20" s="10">
        <f>+E20*(1+Summary!$E$14)</f>
        <v>1.8385937499999996</v>
      </c>
      <c r="G20" s="10">
        <f>+F20*(1+Summary!$E$14)</f>
        <v>1.8845585937499993</v>
      </c>
      <c r="H20" s="10">
        <f>+G20*(1+Summary!$E$14)</f>
        <v>1.9316725585937491</v>
      </c>
      <c r="I20" s="10">
        <f>+H20*(1+Summary!$E$14)</f>
        <v>1.9799643725585927</v>
      </c>
      <c r="J20" s="10">
        <f>+I20*(1+Summary!$E$14)</f>
        <v>2.0294634818725572</v>
      </c>
      <c r="K20" s="10">
        <f>+J20*(1+Summary!$E$14)</f>
        <v>2.0802000689193711</v>
      </c>
      <c r="L20" s="10">
        <f>+K20*(1+Summary!$E$14)</f>
        <v>2.1322050706423554</v>
      </c>
      <c r="M20" s="10">
        <f>+L20*(1+Summary!$E$14)</f>
        <v>2.1855101974084139</v>
      </c>
      <c r="N20" s="10">
        <f>+M20*(1+Summary!$E$14)</f>
        <v>2.2401479523436238</v>
      </c>
      <c r="O20" s="10">
        <f>+N20*(1+Summary!$E$14)</f>
        <v>2.2961516511522144</v>
      </c>
      <c r="P20" s="10">
        <f>+O20*(1+Summary!$E$14)</f>
        <v>2.3535554424310194</v>
      </c>
      <c r="Q20" s="10">
        <f>+P20*(1+Summary!$E$14)</f>
        <v>2.4123943284917946</v>
      </c>
      <c r="R20" s="10">
        <f>+Q20*(1+Summary!$E$14)</f>
        <v>2.4727041867040893</v>
      </c>
      <c r="S20" s="10">
        <f>+R20*(1+Summary!$E$14)</f>
        <v>2.5345217913716915</v>
      </c>
      <c r="T20" s="10">
        <f>+S20*(1+Summary!$E$14)</f>
        <v>2.5978848361559836</v>
      </c>
      <c r="U20" s="10">
        <f>+T20*(1+Summary!$E$14)</f>
        <v>2.6628319570598831</v>
      </c>
      <c r="V20" s="10">
        <f>+U20*(1+Summary!$E$14)</f>
        <v>2.72940275598638</v>
      </c>
      <c r="W20" s="10">
        <f>+V20*(1+Summary!$E$14)</f>
        <v>2.7976378248860394</v>
      </c>
      <c r="X20" s="10">
        <f>+W20*(1+Summary!$E$14)</f>
        <v>2.8675787705081901</v>
      </c>
      <c r="Y20" s="10">
        <f>+X20*(1+Summary!$E$14)</f>
        <v>2.9392682397708945</v>
      </c>
      <c r="Z20" s="10">
        <f>+Y20*(1+Summary!$E$14)</f>
        <v>3.0127499457651665</v>
      </c>
      <c r="AA20" s="10">
        <f>+Z20*(1+Summary!$E$14)</f>
        <v>3.0880686944092952</v>
      </c>
      <c r="AB20" s="10">
        <f>+AA20*(1+Summary!$E$14)</f>
        <v>3.1652704117695274</v>
      </c>
      <c r="AC20" s="10">
        <f>+AB20*(1+Summary!$E$14)</f>
        <v>3.2444021720637655</v>
      </c>
      <c r="AD20" s="10">
        <f>+AC20*(1+Summary!$E$14)</f>
        <v>3.3255122263653591</v>
      </c>
      <c r="AE20" s="10">
        <f>+AD20*(1+Summary!$E$14)</f>
        <v>3.408650032024493</v>
      </c>
      <c r="AF20" s="10">
        <f>+AE20*(1+Summary!$E$14)</f>
        <v>3.4938662828251053</v>
      </c>
      <c r="AG20" s="10">
        <f>+AF20*(1+Summary!$E$14)</f>
        <v>3.5812129398957326</v>
      </c>
      <c r="AH20" s="10">
        <f>+AG20*(1+Summary!$E$14)</f>
        <v>3.6707432633931258</v>
      </c>
      <c r="AI20" s="10">
        <f>+AH20*(1+Summary!$E$14)</f>
        <v>3.7625118449779538</v>
      </c>
    </row>
    <row r="21" spans="2:35" x14ac:dyDescent="0.25">
      <c r="B21" s="5" t="s">
        <v>5</v>
      </c>
      <c r="C21" s="5"/>
      <c r="D21" s="5"/>
      <c r="E21" s="6">
        <f>+Summary!E11</f>
        <v>17</v>
      </c>
      <c r="F21" s="6">
        <f>+E21*(1+Summary!$E$14)</f>
        <v>17.424999999999997</v>
      </c>
      <c r="G21" s="6">
        <f>+F21*(1+Summary!$E$14)</f>
        <v>17.860624999999995</v>
      </c>
      <c r="H21" s="6">
        <f>+G21*(1+Summary!$E$14)</f>
        <v>18.307140624999995</v>
      </c>
      <c r="I21" s="6">
        <f>+H21*(1+Summary!$E$14)</f>
        <v>18.764819140624994</v>
      </c>
      <c r="J21" s="6">
        <f>+I21*(1+Summary!$E$14)</f>
        <v>19.233939619140617</v>
      </c>
      <c r="K21" s="6">
        <f>+J21*(1+Summary!$E$14)</f>
        <v>19.714788109619132</v>
      </c>
      <c r="L21" s="6">
        <f>+K21*(1+Summary!$E$14)</f>
        <v>20.20765781235961</v>
      </c>
      <c r="M21" s="6">
        <f>+L21*(1+Summary!$E$14)</f>
        <v>20.712849257668598</v>
      </c>
      <c r="N21" s="6">
        <f>+M21*(1+Summary!$E$14)</f>
        <v>21.23067048911031</v>
      </c>
      <c r="O21" s="6">
        <f>+N21*(1+Summary!$E$14)</f>
        <v>21.761437251338066</v>
      </c>
      <c r="P21" s="6">
        <f>+O21*(1+Summary!$E$14)</f>
        <v>22.305473182621515</v>
      </c>
      <c r="Q21" s="6">
        <f>+P21*(1+Summary!$E$14)</f>
        <v>22.86311001218705</v>
      </c>
      <c r="R21" s="6">
        <f>+Q21*(1+Summary!$E$14)</f>
        <v>23.434687762491723</v>
      </c>
      <c r="S21" s="6">
        <f>+R21*(1+Summary!$E$14)</f>
        <v>24.020554956554015</v>
      </c>
      <c r="T21" s="6">
        <f>+S21*(1+Summary!$E$14)</f>
        <v>24.621068830467863</v>
      </c>
      <c r="U21" s="6">
        <f>+T21*(1+Summary!$E$14)</f>
        <v>25.236595551229556</v>
      </c>
      <c r="V21" s="6">
        <f>+U21*(1+Summary!$E$14)</f>
        <v>25.867510440010292</v>
      </c>
      <c r="W21" s="6">
        <f>+V21*(1+Summary!$E$14)</f>
        <v>26.514198201010547</v>
      </c>
      <c r="X21" s="6">
        <f>+W21*(1+Summary!$E$14)</f>
        <v>27.177053156035807</v>
      </c>
      <c r="Y21" s="6">
        <f>+X21*(1+Summary!$E$14)</f>
        <v>27.856479484936699</v>
      </c>
      <c r="Z21" s="6">
        <f>+Y21*(1+Summary!$E$14)</f>
        <v>28.552891472060114</v>
      </c>
      <c r="AA21" s="6">
        <f>+Z21*(1+Summary!$E$14)</f>
        <v>29.266713758861616</v>
      </c>
      <c r="AB21" s="6">
        <f>+AA21*(1+Summary!$E$14)</f>
        <v>29.998381602833152</v>
      </c>
      <c r="AC21" s="6">
        <f>+AB21*(1+Summary!$E$14)</f>
        <v>30.748341142903978</v>
      </c>
      <c r="AD21" s="6">
        <f>+AC21*(1+Summary!$E$14)</f>
        <v>31.517049671476574</v>
      </c>
      <c r="AE21" s="6">
        <f>+AD21*(1+Summary!$E$14)</f>
        <v>32.304975913263483</v>
      </c>
      <c r="AF21" s="6">
        <f>+AE21*(1+Summary!$E$14)</f>
        <v>33.112600311095065</v>
      </c>
      <c r="AG21" s="6">
        <f>+AF21*(1+Summary!$E$14)</f>
        <v>33.940415318872439</v>
      </c>
      <c r="AH21" s="6">
        <f>+AG21*(1+Summary!$E$14)</f>
        <v>34.788925701844249</v>
      </c>
      <c r="AI21" s="6"/>
    </row>
    <row r="22" spans="2:35" x14ac:dyDescent="0.25">
      <c r="B22" s="5" t="s">
        <v>11</v>
      </c>
      <c r="C22" s="5"/>
      <c r="D22" s="5"/>
      <c r="E22" s="6"/>
      <c r="F22" s="6">
        <f>+Summary!E12</f>
        <v>2</v>
      </c>
      <c r="G22" s="6">
        <f>+F22</f>
        <v>2</v>
      </c>
      <c r="H22" s="6">
        <f t="shared" ref="H22:AH22" si="4">+F22</f>
        <v>2</v>
      </c>
      <c r="I22" s="6">
        <f t="shared" si="4"/>
        <v>2</v>
      </c>
      <c r="J22" s="6">
        <f t="shared" si="4"/>
        <v>2</v>
      </c>
      <c r="K22" s="6">
        <f t="shared" si="4"/>
        <v>2</v>
      </c>
      <c r="L22" s="6">
        <f t="shared" si="4"/>
        <v>2</v>
      </c>
      <c r="M22" s="6">
        <f t="shared" si="4"/>
        <v>2</v>
      </c>
      <c r="N22" s="6">
        <f t="shared" si="4"/>
        <v>2</v>
      </c>
      <c r="O22" s="6">
        <f t="shared" si="4"/>
        <v>2</v>
      </c>
      <c r="P22" s="6">
        <f t="shared" si="4"/>
        <v>2</v>
      </c>
      <c r="Q22" s="6">
        <f t="shared" si="4"/>
        <v>2</v>
      </c>
      <c r="R22" s="6">
        <f t="shared" si="4"/>
        <v>2</v>
      </c>
      <c r="S22" s="6">
        <f t="shared" si="4"/>
        <v>2</v>
      </c>
      <c r="T22" s="6">
        <f t="shared" si="4"/>
        <v>2</v>
      </c>
      <c r="U22" s="6">
        <f t="shared" si="4"/>
        <v>2</v>
      </c>
      <c r="V22" s="6">
        <f t="shared" si="4"/>
        <v>2</v>
      </c>
      <c r="W22" s="6">
        <f t="shared" si="4"/>
        <v>2</v>
      </c>
      <c r="X22" s="6">
        <f t="shared" si="4"/>
        <v>2</v>
      </c>
      <c r="Y22" s="6">
        <f t="shared" si="4"/>
        <v>2</v>
      </c>
      <c r="Z22" s="6">
        <f t="shared" si="4"/>
        <v>2</v>
      </c>
      <c r="AA22" s="6">
        <f t="shared" si="4"/>
        <v>2</v>
      </c>
      <c r="AB22" s="6">
        <f t="shared" si="4"/>
        <v>2</v>
      </c>
      <c r="AC22" s="6">
        <f t="shared" si="4"/>
        <v>2</v>
      </c>
      <c r="AD22" s="6">
        <f t="shared" si="4"/>
        <v>2</v>
      </c>
      <c r="AE22" s="6">
        <f t="shared" si="4"/>
        <v>2</v>
      </c>
      <c r="AF22" s="6">
        <f t="shared" si="4"/>
        <v>2</v>
      </c>
      <c r="AG22" s="6">
        <f t="shared" si="4"/>
        <v>2</v>
      </c>
      <c r="AH22" s="6">
        <f t="shared" si="4"/>
        <v>2</v>
      </c>
      <c r="AI22" s="6"/>
    </row>
    <row r="23" spans="2:35" x14ac:dyDescent="0.25">
      <c r="B23" s="5" t="s">
        <v>12</v>
      </c>
      <c r="C23" s="5"/>
      <c r="D23" s="5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>
        <f>+Summary!E13</f>
        <v>250</v>
      </c>
    </row>
    <row r="24" spans="2:35" s="1" customFormat="1" x14ac:dyDescent="0.25">
      <c r="B24" s="1" t="s">
        <v>9</v>
      </c>
      <c r="D24" s="11">
        <f t="shared" ref="D24:AI24" si="5">+SUM(D19:D23)</f>
        <v>106.75</v>
      </c>
      <c r="E24" s="11">
        <f t="shared" si="5"/>
        <v>18.793749999999999</v>
      </c>
      <c r="F24" s="11">
        <f t="shared" si="5"/>
        <v>21.263593749999998</v>
      </c>
      <c r="G24" s="11">
        <f t="shared" si="5"/>
        <v>21.745183593749996</v>
      </c>
      <c r="H24" s="11">
        <f t="shared" si="5"/>
        <v>22.238813183593745</v>
      </c>
      <c r="I24" s="11">
        <f t="shared" si="5"/>
        <v>22.744783513183584</v>
      </c>
      <c r="J24" s="11">
        <f t="shared" si="5"/>
        <v>23.263403101013175</v>
      </c>
      <c r="K24" s="11">
        <f t="shared" si="5"/>
        <v>23.794988178538503</v>
      </c>
      <c r="L24" s="11">
        <f t="shared" si="5"/>
        <v>24.339862883001967</v>
      </c>
      <c r="M24" s="11">
        <f t="shared" si="5"/>
        <v>24.898359455077014</v>
      </c>
      <c r="N24" s="11">
        <f t="shared" si="5"/>
        <v>25.470818441453932</v>
      </c>
      <c r="O24" s="11">
        <f t="shared" si="5"/>
        <v>26.057588902490281</v>
      </c>
      <c r="P24" s="11">
        <f t="shared" si="5"/>
        <v>26.659028625052535</v>
      </c>
      <c r="Q24" s="11">
        <f t="shared" si="5"/>
        <v>27.275504340678843</v>
      </c>
      <c r="R24" s="11">
        <f t="shared" si="5"/>
        <v>27.907391949195812</v>
      </c>
      <c r="S24" s="11">
        <f t="shared" si="5"/>
        <v>28.555076747925707</v>
      </c>
      <c r="T24" s="11">
        <f t="shared" si="5"/>
        <v>29.218953666623847</v>
      </c>
      <c r="U24" s="11">
        <f t="shared" si="5"/>
        <v>29.899427508289438</v>
      </c>
      <c r="V24" s="11">
        <f t="shared" si="5"/>
        <v>30.596913195996674</v>
      </c>
      <c r="W24" s="11">
        <f t="shared" si="5"/>
        <v>31.311836025896586</v>
      </c>
      <c r="X24" s="11">
        <f t="shared" si="5"/>
        <v>32.044631926544</v>
      </c>
      <c r="Y24" s="11">
        <f t="shared" si="5"/>
        <v>32.795747724707596</v>
      </c>
      <c r="Z24" s="11">
        <f t="shared" si="5"/>
        <v>33.565641417825276</v>
      </c>
      <c r="AA24" s="11">
        <f t="shared" si="5"/>
        <v>34.354782453270914</v>
      </c>
      <c r="AB24" s="11">
        <f t="shared" si="5"/>
        <v>35.163652014602683</v>
      </c>
      <c r="AC24" s="11">
        <f t="shared" si="5"/>
        <v>35.992743314967747</v>
      </c>
      <c r="AD24" s="11">
        <f t="shared" si="5"/>
        <v>36.842561897841932</v>
      </c>
      <c r="AE24" s="11">
        <f t="shared" si="5"/>
        <v>37.713625945287973</v>
      </c>
      <c r="AF24" s="11">
        <f t="shared" si="5"/>
        <v>38.606466593920167</v>
      </c>
      <c r="AG24" s="11">
        <f t="shared" si="5"/>
        <v>39.521628258768175</v>
      </c>
      <c r="AH24" s="11">
        <f t="shared" si="5"/>
        <v>40.459668965237377</v>
      </c>
      <c r="AI24" s="11">
        <f t="shared" si="5"/>
        <v>253.76251184497795</v>
      </c>
    </row>
    <row r="26" spans="2:35" x14ac:dyDescent="0.25">
      <c r="B26" t="s">
        <v>14</v>
      </c>
      <c r="D26" s="6">
        <f>+D24/(1+Summary!$D$15)^D$5</f>
        <v>106.75</v>
      </c>
      <c r="E26" s="6">
        <f>+E24/(1+Summary!$D$15)^E$5</f>
        <v>17.08522727272727</v>
      </c>
      <c r="F26" s="6">
        <f>+F24/(1+Summary!$D$15)^F$5</f>
        <v>17.573217975206607</v>
      </c>
      <c r="G26" s="6">
        <f>+G24/(1+Summary!$D$15)^G$5</f>
        <v>16.337478282306527</v>
      </c>
      <c r="H26" s="6">
        <f>+H24/(1+Summary!$D$15)^H$5</f>
        <v>15.189408635744648</v>
      </c>
      <c r="I26" s="6">
        <f>+I24/(1+Summary!$D$15)^I$5</f>
        <v>14.122721071700006</v>
      </c>
      <c r="J26" s="6">
        <f>+J24/(1+Summary!$D$15)^J$5</f>
        <v>13.131584574854134</v>
      </c>
      <c r="K26" s="6">
        <f>+K24/(1+Summary!$D$15)^K$5</f>
        <v>12.210591357020723</v>
      </c>
      <c r="L26" s="6">
        <f>+L24/(1+Summary!$D$15)^L$5</f>
        <v>11.354725668213371</v>
      </c>
      <c r="M26" s="6">
        <f>+M24/(1+Summary!$D$15)^M$5</f>
        <v>10.559334946280197</v>
      </c>
      <c r="N26" s="6">
        <f>+N24/(1+Summary!$D$15)^N$5</f>
        <v>9.8201031263805216</v>
      </c>
      <c r="O26" s="6">
        <f>+O24/(1+Summary!$D$15)^O$5</f>
        <v>9.1330259455168701</v>
      </c>
      <c r="P26" s="6">
        <f>+P24/(1+Summary!$D$15)^P$5</f>
        <v>8.494388090164291</v>
      </c>
      <c r="Q26" s="6">
        <f>+Q24/(1+Summary!$D$15)^Q$5</f>
        <v>7.9007420468480722</v>
      </c>
      <c r="R26" s="6">
        <f>+R24/(1+Summary!$D$15)^R$5</f>
        <v>7.3488885263931252</v>
      </c>
      <c r="S26" s="6">
        <f>+S24/(1+Summary!$D$15)^S$5</f>
        <v>6.8358583425796811</v>
      </c>
      <c r="T26" s="6">
        <f>+T24/(1+Summary!$D$15)^T$5</f>
        <v>6.3588956351597394</v>
      </c>
      <c r="U26" s="6">
        <f>+U24/(1+Summary!$D$15)^U$5</f>
        <v>5.9154423356811137</v>
      </c>
      <c r="V26" s="6">
        <f>+V24/(1+Summary!$D$15)^V$5</f>
        <v>5.5031237823892125</v>
      </c>
      <c r="W26" s="6">
        <f>+W24/(1+Summary!$D$15)^W$5</f>
        <v>5.1197353976849813</v>
      </c>
      <c r="X26" s="6">
        <f>+X24/(1+Summary!$D$15)^X$5</f>
        <v>4.7632303482597989</v>
      </c>
      <c r="Y26" s="6">
        <f>+Y24/(1+Summary!$D$15)^Y$5</f>
        <v>4.4317081141500774</v>
      </c>
      <c r="Z26" s="6">
        <f>+Z24/(1+Summary!$D$15)^Z$5</f>
        <v>4.1234038985975232</v>
      </c>
      <c r="AA26" s="6">
        <f>+AA24/(1+Summary!$D$15)^AA$5</f>
        <v>3.8366788158034346</v>
      </c>
      <c r="AB26" s="6">
        <f>+AB24/(1+Summary!$D$15)^AB$5</f>
        <v>3.5700107984625529</v>
      </c>
      <c r="AC26" s="6">
        <f>+AC24/(1+Summary!$D$15)^AC$5</f>
        <v>3.3219861713857974</v>
      </c>
      <c r="AD26" s="6">
        <f>+AD24/(1+Summary!$D$15)^AD$5</f>
        <v>3.0912918416014441</v>
      </c>
      <c r="AE26" s="6">
        <f>+AE24/(1+Summary!$D$15)^AE$5</f>
        <v>2.8767080590882426</v>
      </c>
      <c r="AF26" s="6">
        <f>+AF24/(1+Summary!$D$15)^AF$5</f>
        <v>2.6771017057665962</v>
      </c>
      <c r="AG26" s="6">
        <f>+AG24/(1+Summary!$D$15)^AG$5</f>
        <v>2.4914200735782184</v>
      </c>
      <c r="AH26" s="6">
        <f>+AH24/(1+Summary!$D$15)^AH$5</f>
        <v>2.3186850954419174</v>
      </c>
      <c r="AI26" s="6">
        <f>+AI24/(1+Summary!$D$15)^AI$5</f>
        <v>13.220693123551078</v>
      </c>
    </row>
    <row r="28" spans="2:35" x14ac:dyDescent="0.25">
      <c r="B28" t="s">
        <v>13</v>
      </c>
      <c r="D28" s="6">
        <f>+SUM(D26:AI26)</f>
        <v>357.46741105853778</v>
      </c>
      <c r="G28" s="6"/>
    </row>
    <row r="30" spans="2:35" x14ac:dyDescent="0.25">
      <c r="B30" s="1" t="s">
        <v>16</v>
      </c>
    </row>
    <row r="31" spans="2:35" x14ac:dyDescent="0.25">
      <c r="B31" s="5" t="s">
        <v>4</v>
      </c>
      <c r="D31" s="6">
        <f>+SUM(Summary!F8:F10)</f>
        <v>320</v>
      </c>
    </row>
    <row r="32" spans="2:35" x14ac:dyDescent="0.25">
      <c r="B32" s="5" t="s">
        <v>19</v>
      </c>
      <c r="D32" s="6"/>
      <c r="E32" s="6">
        <f>+Summary!F8*(1+Summary!$F$14)</f>
        <v>5.125</v>
      </c>
      <c r="F32" s="6">
        <f>+E32*(1+Summary!$F$14)</f>
        <v>5.2531249999999998</v>
      </c>
      <c r="G32" s="6">
        <f>+F32*(1+Summary!$F$14)</f>
        <v>5.3844531249999994</v>
      </c>
      <c r="H32" s="6">
        <f>+G32*(1+Summary!$F$14)</f>
        <v>5.519064453124999</v>
      </c>
      <c r="I32" s="6">
        <f>+H32*(1+Summary!$F$14)</f>
        <v>5.6570410644531233</v>
      </c>
      <c r="J32" s="6">
        <f>+I32*(1+Summary!$F$14)</f>
        <v>5.7984670910644507</v>
      </c>
      <c r="K32" s="6">
        <f>+J32*(1+Summary!$F$14)</f>
        <v>5.9434287683410618</v>
      </c>
      <c r="L32" s="6">
        <f>+K32*(1+Summary!$F$14)</f>
        <v>6.0920144875495881</v>
      </c>
      <c r="M32" s="6">
        <f>+L32*(1+Summary!$F$14)</f>
        <v>6.244314849738327</v>
      </c>
      <c r="N32" s="6">
        <f>+M32*(1+Summary!$F$14)</f>
        <v>6.4004227209817843</v>
      </c>
      <c r="O32" s="6">
        <f>+N32*(1+Summary!$F$14)</f>
        <v>6.5604332890063279</v>
      </c>
      <c r="P32" s="6">
        <f>+O32*(1+Summary!$F$14)</f>
        <v>6.7244441212314854</v>
      </c>
      <c r="Q32" s="6">
        <f>+P32*(1+Summary!$F$14)</f>
        <v>6.8925552242622716</v>
      </c>
      <c r="R32" s="6">
        <f>+Q32*(1+Summary!$F$14)</f>
        <v>7.0648691048688281</v>
      </c>
      <c r="S32" s="6">
        <f>+R32*(1+Summary!$F$14)</f>
        <v>7.2414908324905483</v>
      </c>
      <c r="T32" s="6">
        <f>+S32*(1+Summary!$F$14)</f>
        <v>7.4225281033028114</v>
      </c>
      <c r="U32" s="6">
        <f>+T32*(1+Summary!$F$14)</f>
        <v>7.608091305885381</v>
      </c>
      <c r="V32" s="6">
        <f>+U32*(1+Summary!$F$14)</f>
        <v>7.7982935885325144</v>
      </c>
      <c r="W32" s="6">
        <f>+V32*(1+Summary!$F$14)</f>
        <v>7.9932509282458266</v>
      </c>
      <c r="X32" s="6">
        <f>+W32*(1+Summary!$F$14)</f>
        <v>8.193082201451972</v>
      </c>
      <c r="Y32" s="6">
        <f>+X32*(1+Summary!$F$14)</f>
        <v>8.3979092564882709</v>
      </c>
      <c r="Z32" s="6">
        <f>+Y32*(1+Summary!$F$14)</f>
        <v>8.6078569879004778</v>
      </c>
      <c r="AA32" s="6">
        <f>+Z32*(1+Summary!$F$14)</f>
        <v>8.8230534125979894</v>
      </c>
      <c r="AB32" s="6">
        <f>+AA32*(1+Summary!$F$14)</f>
        <v>9.0436297479129379</v>
      </c>
      <c r="AC32" s="6">
        <f>+AB32*(1+Summary!$F$14)</f>
        <v>9.2697204916107605</v>
      </c>
      <c r="AD32" s="6">
        <f>+AC32*(1+Summary!$F$14)</f>
        <v>9.5014635039010287</v>
      </c>
      <c r="AE32" s="6">
        <f>+AD32*(1+Summary!$F$14)</f>
        <v>9.7390000914985535</v>
      </c>
      <c r="AF32" s="6">
        <f>+AE32*(1+Summary!$F$14)</f>
        <v>9.9824750937860163</v>
      </c>
      <c r="AG32" s="6">
        <f>+AF32*(1+Summary!$F$14)</f>
        <v>10.232036971130666</v>
      </c>
      <c r="AH32" s="6">
        <f>+AG32*(1+Summary!$F$14)</f>
        <v>10.487837895408932</v>
      </c>
      <c r="AI32" s="6">
        <f>+AH32*(1+Summary!$F$14)</f>
        <v>10.750033842794155</v>
      </c>
    </row>
    <row r="33" spans="2:35" x14ac:dyDescent="0.25">
      <c r="B33" s="5" t="s">
        <v>5</v>
      </c>
      <c r="C33" s="5"/>
      <c r="D33" s="5"/>
      <c r="E33" s="6">
        <f>+Summary!F11</f>
        <v>5</v>
      </c>
      <c r="F33" s="6">
        <f>+E33*(1+Summary!$F$14)</f>
        <v>5.125</v>
      </c>
      <c r="G33" s="6">
        <f>+F33*(1+Summary!$F$14)</f>
        <v>5.2531249999999998</v>
      </c>
      <c r="H33" s="6">
        <f>+G33*(1+Summary!$F$14)</f>
        <v>5.3844531249999994</v>
      </c>
      <c r="I33" s="6">
        <f>+H33*(1+Summary!$F$14)</f>
        <v>5.519064453124999</v>
      </c>
      <c r="J33" s="6">
        <f>+I33*(1+Summary!$F$14)</f>
        <v>5.6570410644531233</v>
      </c>
      <c r="K33" s="6">
        <f>+J33*(1+Summary!$F$14)</f>
        <v>5.7984670910644507</v>
      </c>
      <c r="L33" s="6">
        <f>+K33*(1+Summary!$F$14)</f>
        <v>5.9434287683410618</v>
      </c>
      <c r="M33" s="6">
        <f>+L33*(1+Summary!$F$14)</f>
        <v>6.0920144875495881</v>
      </c>
      <c r="N33" s="6">
        <f>+M33*(1+Summary!$F$14)</f>
        <v>6.244314849738327</v>
      </c>
      <c r="O33" s="6">
        <f>+N33*(1+Summary!$F$14)</f>
        <v>6.4004227209817843</v>
      </c>
      <c r="P33" s="6">
        <f>+O33*(1+Summary!$F$14)</f>
        <v>6.5604332890063279</v>
      </c>
      <c r="Q33" s="6">
        <f>+P33*(1+Summary!$F$14)</f>
        <v>6.7244441212314854</v>
      </c>
      <c r="R33" s="6">
        <f>+Q33*(1+Summary!$F$14)</f>
        <v>6.8925552242622716</v>
      </c>
      <c r="S33" s="6">
        <f>+R33*(1+Summary!$F$14)</f>
        <v>7.0648691048688281</v>
      </c>
      <c r="T33" s="6">
        <f>+S33*(1+Summary!$F$14)</f>
        <v>7.2414908324905483</v>
      </c>
      <c r="U33" s="6">
        <f>+T33*(1+Summary!$F$14)</f>
        <v>7.4225281033028114</v>
      </c>
      <c r="V33" s="6">
        <f>+U33*(1+Summary!$F$14)</f>
        <v>7.608091305885381</v>
      </c>
      <c r="W33" s="6">
        <f>+V33*(1+Summary!$F$14)</f>
        <v>7.7982935885325144</v>
      </c>
      <c r="X33" s="6">
        <f>+W33*(1+Summary!$F$14)</f>
        <v>7.9932509282458266</v>
      </c>
      <c r="Y33" s="6">
        <f>+X33*(1+Summary!$F$14)</f>
        <v>8.193082201451972</v>
      </c>
      <c r="Z33" s="6">
        <f>+Y33*(1+Summary!$F$14)</f>
        <v>8.3979092564882709</v>
      </c>
      <c r="AA33" s="6">
        <f>+Z33*(1+Summary!$F$14)</f>
        <v>8.6078569879004778</v>
      </c>
      <c r="AB33" s="6">
        <f>+AA33*(1+Summary!$F$14)</f>
        <v>8.8230534125979894</v>
      </c>
      <c r="AC33" s="6">
        <f>+AB33*(1+Summary!$F$14)</f>
        <v>9.0436297479129379</v>
      </c>
      <c r="AD33" s="6">
        <f>+AC33*(1+Summary!$F$14)</f>
        <v>9.2697204916107605</v>
      </c>
      <c r="AE33" s="6">
        <f>+AD33*(1+Summary!$F$14)</f>
        <v>9.5014635039010287</v>
      </c>
      <c r="AF33" s="6">
        <f>+AE33*(1+Summary!$F$14)</f>
        <v>9.7390000914985535</v>
      </c>
      <c r="AG33" s="6">
        <f>+AF33*(1+Summary!$F$14)</f>
        <v>9.9824750937860163</v>
      </c>
      <c r="AH33" s="6">
        <f>+AG33*(1+Summary!$F$14)</f>
        <v>10.232036971130666</v>
      </c>
      <c r="AI33" s="6"/>
    </row>
    <row r="34" spans="2:35" x14ac:dyDescent="0.25">
      <c r="B34" s="5" t="s">
        <v>11</v>
      </c>
      <c r="C34" s="5"/>
      <c r="D34" s="5"/>
      <c r="E34" s="6"/>
      <c r="F34" s="6">
        <f>+Summary!F12</f>
        <v>1</v>
      </c>
      <c r="G34" s="6">
        <f>+F34</f>
        <v>1</v>
      </c>
      <c r="H34" s="6">
        <f t="shared" ref="H34:AH34" si="6">+F34</f>
        <v>1</v>
      </c>
      <c r="I34" s="6">
        <f t="shared" si="6"/>
        <v>1</v>
      </c>
      <c r="J34" s="6">
        <f t="shared" si="6"/>
        <v>1</v>
      </c>
      <c r="K34" s="6">
        <f t="shared" si="6"/>
        <v>1</v>
      </c>
      <c r="L34" s="6">
        <f t="shared" si="6"/>
        <v>1</v>
      </c>
      <c r="M34" s="6">
        <f t="shared" si="6"/>
        <v>1</v>
      </c>
      <c r="N34" s="6">
        <f t="shared" si="6"/>
        <v>1</v>
      </c>
      <c r="O34" s="6">
        <f t="shared" si="6"/>
        <v>1</v>
      </c>
      <c r="P34" s="6">
        <f t="shared" si="6"/>
        <v>1</v>
      </c>
      <c r="Q34" s="6">
        <f t="shared" si="6"/>
        <v>1</v>
      </c>
      <c r="R34" s="6">
        <f t="shared" si="6"/>
        <v>1</v>
      </c>
      <c r="S34" s="6">
        <f t="shared" si="6"/>
        <v>1</v>
      </c>
      <c r="T34" s="6">
        <f t="shared" si="6"/>
        <v>1</v>
      </c>
      <c r="U34" s="6">
        <f t="shared" si="6"/>
        <v>1</v>
      </c>
      <c r="V34" s="6">
        <f t="shared" si="6"/>
        <v>1</v>
      </c>
      <c r="W34" s="6">
        <f t="shared" si="6"/>
        <v>1</v>
      </c>
      <c r="X34" s="6">
        <f t="shared" si="6"/>
        <v>1</v>
      </c>
      <c r="Y34" s="6">
        <f t="shared" si="6"/>
        <v>1</v>
      </c>
      <c r="Z34" s="6">
        <f t="shared" si="6"/>
        <v>1</v>
      </c>
      <c r="AA34" s="6">
        <f t="shared" si="6"/>
        <v>1</v>
      </c>
      <c r="AB34" s="6">
        <f t="shared" si="6"/>
        <v>1</v>
      </c>
      <c r="AC34" s="6">
        <f t="shared" si="6"/>
        <v>1</v>
      </c>
      <c r="AD34" s="6">
        <f t="shared" si="6"/>
        <v>1</v>
      </c>
      <c r="AE34" s="6">
        <f t="shared" si="6"/>
        <v>1</v>
      </c>
      <c r="AF34" s="6">
        <f t="shared" si="6"/>
        <v>1</v>
      </c>
      <c r="AG34" s="6">
        <f t="shared" si="6"/>
        <v>1</v>
      </c>
      <c r="AH34" s="6">
        <f t="shared" si="6"/>
        <v>1</v>
      </c>
      <c r="AI34" s="6"/>
    </row>
    <row r="35" spans="2:35" x14ac:dyDescent="0.25">
      <c r="B35" s="5" t="s">
        <v>12</v>
      </c>
      <c r="C35" s="5"/>
      <c r="D35" s="5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>
        <f>+Summary!F13</f>
        <v>50</v>
      </c>
    </row>
    <row r="36" spans="2:35" s="1" customFormat="1" x14ac:dyDescent="0.25">
      <c r="B36" s="1" t="s">
        <v>9</v>
      </c>
      <c r="D36" s="11">
        <f t="shared" ref="D36:AI36" si="7">+SUM(D31:D35)</f>
        <v>320</v>
      </c>
      <c r="E36" s="11">
        <f t="shared" si="7"/>
        <v>10.125</v>
      </c>
      <c r="F36" s="11">
        <f t="shared" si="7"/>
        <v>11.378125000000001</v>
      </c>
      <c r="G36" s="11">
        <f t="shared" si="7"/>
        <v>11.637578124999999</v>
      </c>
      <c r="H36" s="11">
        <f t="shared" si="7"/>
        <v>11.903517578124998</v>
      </c>
      <c r="I36" s="11">
        <f t="shared" si="7"/>
        <v>12.176105517578122</v>
      </c>
      <c r="J36" s="11">
        <f t="shared" si="7"/>
        <v>12.455508155517574</v>
      </c>
      <c r="K36" s="11">
        <f t="shared" si="7"/>
        <v>12.741895859405513</v>
      </c>
      <c r="L36" s="11">
        <f t="shared" si="7"/>
        <v>13.03544325589065</v>
      </c>
      <c r="M36" s="11">
        <f t="shared" si="7"/>
        <v>13.336329337287914</v>
      </c>
      <c r="N36" s="11">
        <f t="shared" si="7"/>
        <v>13.64473757072011</v>
      </c>
      <c r="O36" s="11">
        <f t="shared" si="7"/>
        <v>13.960856009988113</v>
      </c>
      <c r="P36" s="11">
        <f t="shared" si="7"/>
        <v>14.284877410237813</v>
      </c>
      <c r="Q36" s="11">
        <f t="shared" si="7"/>
        <v>14.616999345493756</v>
      </c>
      <c r="R36" s="11">
        <f t="shared" si="7"/>
        <v>14.957424329131101</v>
      </c>
      <c r="S36" s="11">
        <f t="shared" si="7"/>
        <v>15.306359937359376</v>
      </c>
      <c r="T36" s="11">
        <f t="shared" si="7"/>
        <v>15.66401893579336</v>
      </c>
      <c r="U36" s="11">
        <f t="shared" si="7"/>
        <v>16.030619409188191</v>
      </c>
      <c r="V36" s="11">
        <f t="shared" si="7"/>
        <v>16.406384894417897</v>
      </c>
      <c r="W36" s="11">
        <f t="shared" si="7"/>
        <v>16.791544516778341</v>
      </c>
      <c r="X36" s="11">
        <f t="shared" si="7"/>
        <v>17.1863331296978</v>
      </c>
      <c r="Y36" s="11">
        <f t="shared" si="7"/>
        <v>17.590991457940241</v>
      </c>
      <c r="Z36" s="11">
        <f t="shared" si="7"/>
        <v>18.005766244388749</v>
      </c>
      <c r="AA36" s="11">
        <f t="shared" si="7"/>
        <v>18.430910400498469</v>
      </c>
      <c r="AB36" s="11">
        <f t="shared" si="7"/>
        <v>18.866683160510927</v>
      </c>
      <c r="AC36" s="11">
        <f t="shared" si="7"/>
        <v>19.3133502395237</v>
      </c>
      <c r="AD36" s="11">
        <f t="shared" si="7"/>
        <v>19.771183995511791</v>
      </c>
      <c r="AE36" s="11">
        <f t="shared" si="7"/>
        <v>20.240463595399582</v>
      </c>
      <c r="AF36" s="11">
        <f t="shared" si="7"/>
        <v>20.721475185284568</v>
      </c>
      <c r="AG36" s="11">
        <f t="shared" si="7"/>
        <v>21.214512064916683</v>
      </c>
      <c r="AH36" s="11">
        <f t="shared" si="7"/>
        <v>21.719874866539598</v>
      </c>
      <c r="AI36" s="11">
        <f t="shared" si="7"/>
        <v>60.750033842794153</v>
      </c>
    </row>
    <row r="38" spans="2:35" x14ac:dyDescent="0.25">
      <c r="B38" t="s">
        <v>14</v>
      </c>
      <c r="D38" s="6">
        <f>+D36/(1+Summary!$D$15)^D$5</f>
        <v>320</v>
      </c>
      <c r="E38" s="6">
        <f>+E36/(1+Summary!$D$15)^E$5</f>
        <v>9.2045454545454533</v>
      </c>
      <c r="F38" s="6">
        <f>+F36/(1+Summary!$D$15)^F$5</f>
        <v>9.4034090909090899</v>
      </c>
      <c r="G38" s="6">
        <f>+G36/(1+Summary!$D$15)^G$5</f>
        <v>8.7434846919609281</v>
      </c>
      <c r="H38" s="6">
        <f>+H36/(1+Summary!$D$15)^H$5</f>
        <v>8.1302626720340108</v>
      </c>
      <c r="I38" s="6">
        <f>+I36/(1+Summary!$D$15)^I$5</f>
        <v>7.5604035476824842</v>
      </c>
      <c r="J38" s="6">
        <f>+J36/(1+Summary!$D$15)^J$5</f>
        <v>7.0308096393618777</v>
      </c>
      <c r="K38" s="6">
        <f>+K36/(1+Summary!$D$15)^K$5</f>
        <v>6.5386073019041628</v>
      </c>
      <c r="L38" s="6">
        <f>+L36/(1+Summary!$D$15)^L$5</f>
        <v>6.0811304831781818</v>
      </c>
      <c r="M38" s="6">
        <f>+M36/(1+Summary!$D$15)^M$5</f>
        <v>5.6559055097749011</v>
      </c>
      <c r="N38" s="6">
        <f>+N36/(1+Summary!$D$15)^N$5</f>
        <v>5.260637006418146</v>
      </c>
      <c r="O38" s="6">
        <f>+O36/(1+Summary!$D$15)^O$5</f>
        <v>4.8931948630389641</v>
      </c>
      <c r="P38" s="6">
        <f>+P36/(1+Summary!$D$15)^P$5</f>
        <v>4.5516021701162748</v>
      </c>
      <c r="Q38" s="6">
        <f>+Q36/(1+Summary!$D$15)^Q$5</f>
        <v>4.2340240490240202</v>
      </c>
      <c r="R38" s="6">
        <f>+R36/(1+Summary!$D$15)^R$5</f>
        <v>3.9387573097783659</v>
      </c>
      <c r="S38" s="6">
        <f>+S36/(1+Summary!$D$15)^S$5</f>
        <v>3.6642208737865207</v>
      </c>
      <c r="T38" s="6">
        <f>+T36/(1+Summary!$D$15)^T$5</f>
        <v>3.4089469039972311</v>
      </c>
      <c r="U38" s="6">
        <f>+U36/(1+Summary!$D$15)^U$5</f>
        <v>3.1715725892749158</v>
      </c>
      <c r="V38" s="6">
        <f>+V36/(1+Summary!$D$15)^V$5</f>
        <v>2.9508325338948049</v>
      </c>
      <c r="W38" s="6">
        <f>+W36/(1+Summary!$D$15)^W$5</f>
        <v>2.7455517068131305</v>
      </c>
      <c r="X38" s="6">
        <f>+X36/(1+Summary!$D$15)^X$5</f>
        <v>2.5546389088298138</v>
      </c>
      <c r="Y38" s="6">
        <f>+Y36/(1+Summary!$D$15)^Y$5</f>
        <v>2.3770807189545042</v>
      </c>
      <c r="Z38" s="6">
        <f>+Z36/(1+Summary!$D$15)^Z$5</f>
        <v>2.2119358842319006</v>
      </c>
      <c r="AA38" s="6">
        <f>+AA36/(1+Summary!$D$15)^AA$5</f>
        <v>2.0583301199985056</v>
      </c>
      <c r="AB38" s="6">
        <f>+AB36/(1+Summary!$D$15)^AB$5</f>
        <v>1.9154512900487382</v>
      </c>
      <c r="AC38" s="6">
        <f>+AC36/(1+Summary!$D$15)^AC$5</f>
        <v>1.7825449385000791</v>
      </c>
      <c r="AD38" s="6">
        <f>+AD36/(1+Summary!$D$15)^AD$5</f>
        <v>1.6589101472801402</v>
      </c>
      <c r="AE38" s="6">
        <f>+AE36/(1+Summary!$D$15)^AE$5</f>
        <v>1.5438956951272156</v>
      </c>
      <c r="AF38" s="6">
        <f>+AF36/(1+Summary!$D$15)^AF$5</f>
        <v>1.4368964958129993</v>
      </c>
      <c r="AG38" s="6">
        <f>+AG36/(1+Summary!$D$15)^AG$5</f>
        <v>1.3373502949736036</v>
      </c>
      <c r="AH38" s="6">
        <f>+AH36/(1+Summary!$D$15)^AH$5</f>
        <v>1.244734606483783</v>
      </c>
      <c r="AI38" s="6">
        <f>+AI36/(1+Summary!$D$15)^AI$5</f>
        <v>3.164996865934115</v>
      </c>
    </row>
    <row r="40" spans="2:35" x14ac:dyDescent="0.25">
      <c r="B40" t="s">
        <v>13</v>
      </c>
      <c r="D40" s="6">
        <f>+SUM(D38:AI38)</f>
        <v>450.45466436366883</v>
      </c>
      <c r="G40" s="6"/>
    </row>
    <row r="42" spans="2:35" x14ac:dyDescent="0.25">
      <c r="B42" s="1" t="s">
        <v>17</v>
      </c>
    </row>
    <row r="43" spans="2:35" x14ac:dyDescent="0.25">
      <c r="B43" s="5" t="s">
        <v>4</v>
      </c>
      <c r="D43" s="6">
        <f>+SUM(Summary!G8:G10)</f>
        <v>371.25</v>
      </c>
    </row>
    <row r="44" spans="2:35" x14ac:dyDescent="0.25">
      <c r="B44" s="5" t="s">
        <v>21</v>
      </c>
      <c r="C44" s="5"/>
      <c r="D44" s="5"/>
      <c r="E44" s="6">
        <f>+Summary!G8*(1+Summary!G14)</f>
        <v>6.4062499999999991</v>
      </c>
      <c r="F44" s="6">
        <f>+E44*(1+Summary!$G$14)</f>
        <v>6.5664062499999982</v>
      </c>
      <c r="G44" s="6">
        <f>+F44*(1+Summary!$G$14)</f>
        <v>6.7305664062499977</v>
      </c>
      <c r="H44" s="6">
        <f>+G44*(1+Summary!$G$14)</f>
        <v>6.8988305664062475</v>
      </c>
      <c r="I44" s="6">
        <f>+H44*(1+Summary!$G$14)</f>
        <v>7.0713013305664028</v>
      </c>
      <c r="J44" s="6">
        <f>+I44*(1+Summary!$G$14)</f>
        <v>7.248083863830562</v>
      </c>
      <c r="K44" s="6">
        <f>+J44*(1+Summary!$G$14)</f>
        <v>7.4292859604263253</v>
      </c>
      <c r="L44" s="6">
        <f>+K44*(1+Summary!$G$14)</f>
        <v>7.6150181094369831</v>
      </c>
      <c r="M44" s="6">
        <f>+L44*(1+Summary!$G$14)</f>
        <v>7.8053935621729069</v>
      </c>
      <c r="N44" s="6">
        <f>+M44*(1+Summary!$G$14)</f>
        <v>8.0005284012272284</v>
      </c>
      <c r="O44" s="6">
        <f>+N44*(1+Summary!$G$14)</f>
        <v>8.2005416112579077</v>
      </c>
      <c r="P44" s="6">
        <f>+O44*(1+Summary!$G$14)</f>
        <v>8.405555151539355</v>
      </c>
      <c r="Q44" s="6">
        <f>+P44*(1+Summary!$G$14)</f>
        <v>8.6156940303278375</v>
      </c>
      <c r="R44" s="6">
        <f>+Q44*(1+Summary!$G$14)</f>
        <v>8.8310863810860329</v>
      </c>
      <c r="S44" s="6">
        <f>+R44*(1+Summary!$G$14)</f>
        <v>9.0518635406131835</v>
      </c>
      <c r="T44" s="6">
        <f>+S44*(1+Summary!$G$14)</f>
        <v>9.2781601291285121</v>
      </c>
      <c r="U44" s="6">
        <f>+T44*(1+Summary!$G$14)</f>
        <v>9.5101141323567244</v>
      </c>
      <c r="V44" s="6">
        <f>+U44*(1+Summary!$G$14)</f>
        <v>9.7478669856656417</v>
      </c>
      <c r="W44" s="6">
        <f>+V44*(1+Summary!$G$14)</f>
        <v>9.9915636603072819</v>
      </c>
      <c r="X44" s="6">
        <f>+W44*(1+Summary!$G$14)</f>
        <v>10.241352751814963</v>
      </c>
      <c r="Y44" s="6">
        <f>+X44*(1+Summary!$G$14)</f>
        <v>10.497386570610336</v>
      </c>
      <c r="Z44" s="6">
        <f>+Y44*(1+Summary!$G$14)</f>
        <v>10.759821234875593</v>
      </c>
      <c r="AA44" s="6">
        <f>+Z44*(1+Summary!$G$14)</f>
        <v>11.028816765747482</v>
      </c>
      <c r="AB44" s="6">
        <f>+AA44*(1+Summary!$G$14)</f>
        <v>11.304537184891169</v>
      </c>
      <c r="AC44" s="6">
        <f>+AB44*(1+Summary!$G$14)</f>
        <v>11.587150614513448</v>
      </c>
      <c r="AD44" s="6">
        <f>+AC44*(1+Summary!$G$14)</f>
        <v>11.876829379876282</v>
      </c>
      <c r="AE44" s="6">
        <f>+AD44*(1+Summary!$G$14)</f>
        <v>12.173750114373188</v>
      </c>
      <c r="AF44" s="6">
        <f>+AE44*(1+Summary!$G$14)</f>
        <v>12.478093867232516</v>
      </c>
      <c r="AG44" s="6">
        <f>+AF44*(1+Summary!$G$14)</f>
        <v>12.790046213913328</v>
      </c>
      <c r="AH44" s="6">
        <f>+AG44*(1+Summary!$G$14)</f>
        <v>13.109797369261161</v>
      </c>
      <c r="AI44" s="6">
        <f>+AH44*(1+Summary!$G$14)</f>
        <v>13.437542303492689</v>
      </c>
    </row>
    <row r="45" spans="2:35" x14ac:dyDescent="0.25">
      <c r="B45" s="5" t="s">
        <v>5</v>
      </c>
      <c r="C45" s="5"/>
      <c r="D45" s="5"/>
      <c r="E45" s="6">
        <f>+Summary!G11</f>
        <v>1</v>
      </c>
      <c r="F45" s="6">
        <f>+E45*(1+Summary!$G$14)</f>
        <v>1.0249999999999999</v>
      </c>
      <c r="G45" s="6">
        <f>+F45*(1+Summary!$G$14)</f>
        <v>1.0506249999999999</v>
      </c>
      <c r="H45" s="6">
        <f>+G45*(1+Summary!$G$14)</f>
        <v>1.0768906249999999</v>
      </c>
      <c r="I45" s="6">
        <f>+H45*(1+Summary!$G$14)</f>
        <v>1.1038128906249998</v>
      </c>
      <c r="J45" s="6">
        <f>+I45*(1+Summary!$G$14)</f>
        <v>1.1314082128906247</v>
      </c>
      <c r="K45" s="6">
        <f>+J45*(1+Summary!$G$14)</f>
        <v>1.1596934182128902</v>
      </c>
      <c r="L45" s="6">
        <f>+K45*(1+Summary!$G$14)</f>
        <v>1.1886857536682123</v>
      </c>
      <c r="M45" s="6">
        <f>+L45*(1+Summary!$G$14)</f>
        <v>1.2184028975099175</v>
      </c>
      <c r="N45" s="6">
        <f>+M45*(1+Summary!$G$14)</f>
        <v>1.2488629699476652</v>
      </c>
      <c r="O45" s="6">
        <f>+N45*(1+Summary!$G$14)</f>
        <v>1.2800845441963566</v>
      </c>
      <c r="P45" s="6">
        <f>+O45*(1+Summary!$G$14)</f>
        <v>1.3120866578012655</v>
      </c>
      <c r="Q45" s="6">
        <f>+P45*(1+Summary!$G$14)</f>
        <v>1.3448888242462971</v>
      </c>
      <c r="R45" s="6">
        <f>+Q45*(1+Summary!$G$14)</f>
        <v>1.3785110448524545</v>
      </c>
      <c r="S45" s="6">
        <f>+R45*(1+Summary!$G$14)</f>
        <v>1.4129738209737657</v>
      </c>
      <c r="T45" s="6">
        <f>+S45*(1+Summary!$G$14)</f>
        <v>1.4482981664981096</v>
      </c>
      <c r="U45" s="6">
        <f>+T45*(1+Summary!$G$14)</f>
        <v>1.4845056206605622</v>
      </c>
      <c r="V45" s="6">
        <f>+U45*(1+Summary!$G$14)</f>
        <v>1.5216182611770761</v>
      </c>
      <c r="W45" s="6">
        <f>+V45*(1+Summary!$G$14)</f>
        <v>1.5596587177065029</v>
      </c>
      <c r="X45" s="6">
        <f>+W45*(1+Summary!$G$14)</f>
        <v>1.5986501856491653</v>
      </c>
      <c r="Y45" s="6">
        <f>+X45*(1+Summary!$G$14)</f>
        <v>1.6386164402903942</v>
      </c>
      <c r="Z45" s="6">
        <f>+Y45*(1+Summary!$G$14)</f>
        <v>1.6795818512976539</v>
      </c>
      <c r="AA45" s="6">
        <f>+Z45*(1+Summary!$G$14)</f>
        <v>1.721571397580095</v>
      </c>
      <c r="AB45" s="6">
        <f>+AA45*(1+Summary!$G$14)</f>
        <v>1.7646106825195973</v>
      </c>
      <c r="AC45" s="6">
        <f>+AB45*(1+Summary!$G$14)</f>
        <v>1.8087259495825871</v>
      </c>
      <c r="AD45" s="6">
        <f>+AC45*(1+Summary!$G$14)</f>
        <v>1.8539440983221516</v>
      </c>
      <c r="AE45" s="6">
        <f>+AD45*(1+Summary!$G$14)</f>
        <v>1.9002927007802053</v>
      </c>
      <c r="AF45" s="6">
        <f>+AE45*(1+Summary!$G$14)</f>
        <v>1.9478000182997102</v>
      </c>
      <c r="AG45" s="6">
        <f>+AF45*(1+Summary!$G$14)</f>
        <v>1.9964950187572028</v>
      </c>
      <c r="AH45" s="6">
        <f>+AG45*(1+Summary!$G$14)</f>
        <v>2.0464073942261325</v>
      </c>
      <c r="AI45" s="6"/>
    </row>
    <row r="46" spans="2:35" x14ac:dyDescent="0.25">
      <c r="B46" s="5" t="s">
        <v>11</v>
      </c>
      <c r="C46" s="5"/>
      <c r="D46" s="5"/>
      <c r="E46" s="6"/>
      <c r="F46" s="6">
        <f>+Summary!G12</f>
        <v>0.5</v>
      </c>
      <c r="G46" s="6">
        <f>+F46</f>
        <v>0.5</v>
      </c>
      <c r="H46" s="6">
        <f t="shared" ref="H46:AH46" si="8">+F46</f>
        <v>0.5</v>
      </c>
      <c r="I46" s="6">
        <f t="shared" si="8"/>
        <v>0.5</v>
      </c>
      <c r="J46" s="6">
        <f t="shared" si="8"/>
        <v>0.5</v>
      </c>
      <c r="K46" s="6">
        <f t="shared" si="8"/>
        <v>0.5</v>
      </c>
      <c r="L46" s="6">
        <f t="shared" si="8"/>
        <v>0.5</v>
      </c>
      <c r="M46" s="6">
        <f t="shared" si="8"/>
        <v>0.5</v>
      </c>
      <c r="N46" s="6">
        <f t="shared" si="8"/>
        <v>0.5</v>
      </c>
      <c r="O46" s="6">
        <f t="shared" si="8"/>
        <v>0.5</v>
      </c>
      <c r="P46" s="6">
        <f t="shared" si="8"/>
        <v>0.5</v>
      </c>
      <c r="Q46" s="6">
        <f t="shared" si="8"/>
        <v>0.5</v>
      </c>
      <c r="R46" s="6">
        <f t="shared" si="8"/>
        <v>0.5</v>
      </c>
      <c r="S46" s="6">
        <f t="shared" si="8"/>
        <v>0.5</v>
      </c>
      <c r="T46" s="6">
        <f t="shared" si="8"/>
        <v>0.5</v>
      </c>
      <c r="U46" s="6">
        <f t="shared" si="8"/>
        <v>0.5</v>
      </c>
      <c r="V46" s="6">
        <f t="shared" si="8"/>
        <v>0.5</v>
      </c>
      <c r="W46" s="6">
        <f t="shared" si="8"/>
        <v>0.5</v>
      </c>
      <c r="X46" s="6">
        <f t="shared" si="8"/>
        <v>0.5</v>
      </c>
      <c r="Y46" s="6">
        <f t="shared" si="8"/>
        <v>0.5</v>
      </c>
      <c r="Z46" s="6">
        <f t="shared" si="8"/>
        <v>0.5</v>
      </c>
      <c r="AA46" s="6">
        <f t="shared" si="8"/>
        <v>0.5</v>
      </c>
      <c r="AB46" s="6">
        <f t="shared" si="8"/>
        <v>0.5</v>
      </c>
      <c r="AC46" s="6">
        <f t="shared" si="8"/>
        <v>0.5</v>
      </c>
      <c r="AD46" s="6">
        <f t="shared" si="8"/>
        <v>0.5</v>
      </c>
      <c r="AE46" s="6">
        <f t="shared" si="8"/>
        <v>0.5</v>
      </c>
      <c r="AF46" s="6">
        <f t="shared" si="8"/>
        <v>0.5</v>
      </c>
      <c r="AG46" s="6">
        <f t="shared" si="8"/>
        <v>0.5</v>
      </c>
      <c r="AH46" s="6">
        <f t="shared" si="8"/>
        <v>0.5</v>
      </c>
      <c r="AI46" s="6"/>
    </row>
    <row r="47" spans="2:35" x14ac:dyDescent="0.25">
      <c r="B47" s="5" t="s">
        <v>12</v>
      </c>
      <c r="C47" s="5"/>
      <c r="D47" s="5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>
        <f>+Summary!G13</f>
        <v>10</v>
      </c>
    </row>
    <row r="48" spans="2:35" x14ac:dyDescent="0.25">
      <c r="B48" s="1" t="s">
        <v>9</v>
      </c>
      <c r="C48" s="1"/>
      <c r="D48" s="11">
        <f t="shared" ref="D48:AI48" si="9">+SUM(D43:D47)</f>
        <v>371.25</v>
      </c>
      <c r="E48" s="11">
        <f t="shared" si="9"/>
        <v>7.4062499999999991</v>
      </c>
      <c r="F48" s="11">
        <f t="shared" si="9"/>
        <v>8.0914062499999986</v>
      </c>
      <c r="G48" s="11">
        <f t="shared" si="9"/>
        <v>8.2811914062499987</v>
      </c>
      <c r="H48" s="11">
        <f t="shared" si="9"/>
        <v>8.4757211914062474</v>
      </c>
      <c r="I48" s="11">
        <f t="shared" si="9"/>
        <v>8.6751142211914019</v>
      </c>
      <c r="J48" s="11">
        <f t="shared" si="9"/>
        <v>8.8794920767211867</v>
      </c>
      <c r="K48" s="11">
        <f t="shared" si="9"/>
        <v>9.0889793786392161</v>
      </c>
      <c r="L48" s="11">
        <f t="shared" si="9"/>
        <v>9.3037038631051949</v>
      </c>
      <c r="M48" s="11">
        <f t="shared" si="9"/>
        <v>9.5237964596828242</v>
      </c>
      <c r="N48" s="11">
        <f t="shared" si="9"/>
        <v>9.7493913711748945</v>
      </c>
      <c r="O48" s="11">
        <f t="shared" si="9"/>
        <v>9.9806261554542637</v>
      </c>
      <c r="P48" s="11">
        <f t="shared" si="9"/>
        <v>10.21764180934062</v>
      </c>
      <c r="Q48" s="11">
        <f t="shared" si="9"/>
        <v>10.460582854574135</v>
      </c>
      <c r="R48" s="11">
        <f t="shared" si="9"/>
        <v>10.709597425938487</v>
      </c>
      <c r="S48" s="11">
        <f t="shared" si="9"/>
        <v>10.96483736158695</v>
      </c>
      <c r="T48" s="11">
        <f t="shared" si="9"/>
        <v>11.226458295626621</v>
      </c>
      <c r="U48" s="11">
        <f t="shared" si="9"/>
        <v>11.494619753017286</v>
      </c>
      <c r="V48" s="11">
        <f t="shared" si="9"/>
        <v>11.769485246842718</v>
      </c>
      <c r="W48" s="11">
        <f t="shared" si="9"/>
        <v>12.051222378013785</v>
      </c>
      <c r="X48" s="11">
        <f t="shared" si="9"/>
        <v>12.340002937464128</v>
      </c>
      <c r="Y48" s="11">
        <f t="shared" si="9"/>
        <v>12.63600301090073</v>
      </c>
      <c r="Z48" s="11">
        <f t="shared" si="9"/>
        <v>12.939403086173247</v>
      </c>
      <c r="AA48" s="11">
        <f t="shared" si="9"/>
        <v>13.250388163327578</v>
      </c>
      <c r="AB48" s="11">
        <f t="shared" si="9"/>
        <v>13.569147867410766</v>
      </c>
      <c r="AC48" s="11">
        <f t="shared" si="9"/>
        <v>13.895876564096035</v>
      </c>
      <c r="AD48" s="11">
        <f t="shared" si="9"/>
        <v>14.230773478198433</v>
      </c>
      <c r="AE48" s="11">
        <f t="shared" si="9"/>
        <v>14.574042815153394</v>
      </c>
      <c r="AF48" s="11">
        <f t="shared" si="9"/>
        <v>14.925893885532226</v>
      </c>
      <c r="AG48" s="11">
        <f t="shared" si="9"/>
        <v>15.286541232670531</v>
      </c>
      <c r="AH48" s="11">
        <f t="shared" si="9"/>
        <v>15.656204763487294</v>
      </c>
      <c r="AI48" s="11">
        <f t="shared" si="9"/>
        <v>23.437542303492691</v>
      </c>
    </row>
    <row r="50" spans="2:35" x14ac:dyDescent="0.25">
      <c r="B50" t="s">
        <v>14</v>
      </c>
      <c r="D50" s="6">
        <f>+D48/(1+Summary!$D$15)^D$5</f>
        <v>371.25</v>
      </c>
      <c r="E50" s="6">
        <f>+E48/(1+Summary!$D$15)^E$5</f>
        <v>6.7329545454545441</v>
      </c>
      <c r="F50" s="6">
        <f>+F48/(1+Summary!$D$15)^F$5</f>
        <v>6.6871126033057831</v>
      </c>
      <c r="G50" s="6">
        <f>+G48/(1+Summary!$D$15)^G$5</f>
        <v>6.2217816726145729</v>
      </c>
      <c r="H50" s="6">
        <f>+H48/(1+Summary!$D$15)^H$5</f>
        <v>5.7890316176533334</v>
      </c>
      <c r="I50" s="6">
        <f>+I48/(1+Summary!$D$15)^I$5</f>
        <v>5.3865633999114557</v>
      </c>
      <c r="J50" s="6">
        <f>+J48/(1+Summary!$D$15)^J$5</f>
        <v>5.0122417894281837</v>
      </c>
      <c r="K50" s="6">
        <f>+K48/(1+Summary!$D$15)^K$5</f>
        <v>4.6640835545801957</v>
      </c>
      <c r="L50" s="6">
        <f>+L48/(1+Summary!$D$15)^L$5</f>
        <v>4.3402465154243783</v>
      </c>
      <c r="M50" s="6">
        <f>+M48/(1+Summary!$D$15)^M$5</f>
        <v>4.039019396415787</v>
      </c>
      <c r="N50" s="6">
        <f>+N48/(1+Summary!$D$15)^N$5</f>
        <v>3.7588124191786592</v>
      </c>
      <c r="O50" s="6">
        <f>+O48/(1+Summary!$D$15)^O$5</f>
        <v>3.4981485804911405</v>
      </c>
      <c r="P50" s="6">
        <f>+P48/(1+Summary!$D$15)^P$5</f>
        <v>3.2556555647817289</v>
      </c>
      <c r="Q50" s="6">
        <f>+Q48/(1+Summary!$D$15)^Q$5</f>
        <v>3.0300582442544473</v>
      </c>
      <c r="R50" s="6">
        <f>+R48/(1+Summary!$D$15)^R$5</f>
        <v>2.8201717232855446</v>
      </c>
      <c r="S50" s="6">
        <f>+S48/(1+Summary!$D$15)^S$5</f>
        <v>2.6248948869898703</v>
      </c>
      <c r="T50" s="6">
        <f>+T48/(1+Summary!$D$15)^T$5</f>
        <v>2.4432044168613656</v>
      </c>
      <c r="U50" s="6">
        <f>+U48/(1+Summary!$D$15)^U$5</f>
        <v>2.2741492391686569</v>
      </c>
      <c r="V50" s="6">
        <f>+V48/(1+Summary!$D$15)^V$5</f>
        <v>2.1168453743514739</v>
      </c>
      <c r="W50" s="6">
        <f>+W48/(1+Summary!$D$15)^W$5</f>
        <v>1.9704711580330863</v>
      </c>
      <c r="X50" s="6">
        <f>+X48/(1+Summary!$D$15)^X$5</f>
        <v>1.8342628064532558</v>
      </c>
      <c r="Y50" s="6">
        <f>+Y48/(1+Summary!$D$15)^Y$5</f>
        <v>1.70751030114935</v>
      </c>
      <c r="Z50" s="6">
        <f>+Z48/(1+Summary!$D$15)^Z$5</f>
        <v>1.5895535695831322</v>
      </c>
      <c r="AA50" s="6">
        <f>+AA48/(1+Summary!$D$15)^AA$5</f>
        <v>1.4797789401391268</v>
      </c>
      <c r="AB50" s="6">
        <f>+AB48/(1+Summary!$D$15)^AB$5</f>
        <v>1.3776158515183425</v>
      </c>
      <c r="AC50" s="6">
        <f>+AC48/(1+Summary!$D$15)^AC$5</f>
        <v>1.2825337980285147</v>
      </c>
      <c r="AD50" s="6">
        <f>+AD48/(1+Summary!$D$15)^AD$5</f>
        <v>1.1940394936381946</v>
      </c>
      <c r="AE50" s="6">
        <f>+AE48/(1+Summary!$D$15)^AE$5</f>
        <v>1.1116742389254965</v>
      </c>
      <c r="AF50" s="6">
        <f>+AF48/(1+Summary!$D$15)^AF$5</f>
        <v>1.0350114762209868</v>
      </c>
      <c r="AG50" s="6">
        <f>+AG48/(1+Summary!$D$15)^AG$5</f>
        <v>0.96365451932530122</v>
      </c>
      <c r="AH50" s="6">
        <f>+AH48/(1+Summary!$D$15)^AH$5</f>
        <v>0.89723444518231132</v>
      </c>
      <c r="AI50" s="6">
        <f>+AI48/(1+Summary!$D$15)^AI$5</f>
        <v>1.2210651294073545</v>
      </c>
    </row>
    <row r="52" spans="2:35" x14ac:dyDescent="0.25">
      <c r="B52" t="s">
        <v>13</v>
      </c>
      <c r="D52" s="6">
        <f>+SUM(D50:AI50)</f>
        <v>463.60938127175547</v>
      </c>
      <c r="G52" s="6"/>
    </row>
  </sheetData>
  <phoneticPr fontId="5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6"/>
  <sheetViews>
    <sheetView tabSelected="1" topLeftCell="B1" workbookViewId="0">
      <selection activeCell="F2" sqref="F2"/>
    </sheetView>
  </sheetViews>
  <sheetFormatPr defaultColWidth="8.85546875" defaultRowHeight="15" x14ac:dyDescent="0.25"/>
  <cols>
    <col min="1" max="1" width="0.85546875" customWidth="1"/>
    <col min="2" max="2" width="30.7109375" customWidth="1"/>
    <col min="3" max="3" width="0.85546875" customWidth="1"/>
    <col min="6" max="6" width="10.140625" bestFit="1" customWidth="1"/>
  </cols>
  <sheetData>
    <row r="2" spans="2:35" ht="23.25" x14ac:dyDescent="0.35">
      <c r="B2" s="2" t="s">
        <v>31</v>
      </c>
    </row>
    <row r="3" spans="2:35" ht="18.75" x14ac:dyDescent="0.3">
      <c r="B3" s="3" t="s">
        <v>24</v>
      </c>
    </row>
    <row r="5" spans="2:35" x14ac:dyDescent="0.25">
      <c r="B5" s="4" t="s">
        <v>1</v>
      </c>
      <c r="C5" s="4"/>
      <c r="D5" s="4">
        <v>0</v>
      </c>
      <c r="E5" s="4">
        <v>1</v>
      </c>
      <c r="F5" s="4">
        <f>+E5+1</f>
        <v>2</v>
      </c>
      <c r="G5" s="4">
        <f t="shared" ref="G5:AI5" si="0">+F5+1</f>
        <v>3</v>
      </c>
      <c r="H5" s="4">
        <f t="shared" si="0"/>
        <v>4</v>
      </c>
      <c r="I5" s="4">
        <f t="shared" si="0"/>
        <v>5</v>
      </c>
      <c r="J5" s="4">
        <f t="shared" si="0"/>
        <v>6</v>
      </c>
      <c r="K5" s="4">
        <f t="shared" si="0"/>
        <v>7</v>
      </c>
      <c r="L5" s="4">
        <f t="shared" si="0"/>
        <v>8</v>
      </c>
      <c r="M5" s="4">
        <f t="shared" si="0"/>
        <v>9</v>
      </c>
      <c r="N5" s="4">
        <f t="shared" si="0"/>
        <v>10</v>
      </c>
      <c r="O5" s="4">
        <f t="shared" si="0"/>
        <v>11</v>
      </c>
      <c r="P5" s="4">
        <f t="shared" si="0"/>
        <v>12</v>
      </c>
      <c r="Q5" s="4">
        <f t="shared" si="0"/>
        <v>13</v>
      </c>
      <c r="R5" s="4">
        <f t="shared" si="0"/>
        <v>14</v>
      </c>
      <c r="S5" s="4">
        <f t="shared" si="0"/>
        <v>15</v>
      </c>
      <c r="T5" s="4">
        <f t="shared" si="0"/>
        <v>16</v>
      </c>
      <c r="U5" s="4">
        <f t="shared" si="0"/>
        <v>17</v>
      </c>
      <c r="V5" s="4">
        <f t="shared" si="0"/>
        <v>18</v>
      </c>
      <c r="W5" s="4">
        <f t="shared" si="0"/>
        <v>19</v>
      </c>
      <c r="X5" s="4">
        <f t="shared" si="0"/>
        <v>20</v>
      </c>
      <c r="Y5" s="4">
        <f t="shared" si="0"/>
        <v>21</v>
      </c>
      <c r="Z5" s="4">
        <f t="shared" si="0"/>
        <v>22</v>
      </c>
      <c r="AA5" s="4">
        <f t="shared" si="0"/>
        <v>23</v>
      </c>
      <c r="AB5" s="4">
        <f t="shared" si="0"/>
        <v>24</v>
      </c>
      <c r="AC5" s="4">
        <f t="shared" si="0"/>
        <v>25</v>
      </c>
      <c r="AD5" s="4">
        <f t="shared" si="0"/>
        <v>26</v>
      </c>
      <c r="AE5" s="4">
        <f t="shared" si="0"/>
        <v>27</v>
      </c>
      <c r="AF5" s="4">
        <f t="shared" si="0"/>
        <v>28</v>
      </c>
      <c r="AG5" s="4">
        <f t="shared" si="0"/>
        <v>29</v>
      </c>
      <c r="AH5" s="4">
        <f t="shared" si="0"/>
        <v>30</v>
      </c>
      <c r="AI5" s="4">
        <f t="shared" si="0"/>
        <v>31</v>
      </c>
    </row>
    <row r="6" spans="2:35" x14ac:dyDescent="0.25">
      <c r="B6" s="1" t="s">
        <v>0</v>
      </c>
    </row>
    <row r="7" spans="2:35" x14ac:dyDescent="0.25">
      <c r="B7" s="5" t="s">
        <v>4</v>
      </c>
      <c r="D7" s="6">
        <f>+SUM(Summary!D8:D10)</f>
        <v>77</v>
      </c>
    </row>
    <row r="8" spans="2:35" s="9" customFormat="1" x14ac:dyDescent="0.25">
      <c r="B8" s="9" t="s">
        <v>19</v>
      </c>
      <c r="E8" s="10">
        <f>+Summary!D8*(1+Summary!$D$14)</f>
        <v>2.0499999999999998</v>
      </c>
      <c r="F8" s="10">
        <f>+E8*(1+Summary!$D$14)</f>
        <v>2.1012499999999998</v>
      </c>
      <c r="G8" s="10">
        <f>+F8*(1+Summary!$D$14)</f>
        <v>2.1537812499999998</v>
      </c>
      <c r="H8" s="10">
        <f>+G8*(1+Summary!$D$14)</f>
        <v>2.2076257812499995</v>
      </c>
      <c r="I8" s="10">
        <f>+H8*(1+Summary!$D$14)</f>
        <v>2.2628164257812493</v>
      </c>
      <c r="J8" s="10">
        <f>+I8*(1+Summary!$D$14)</f>
        <v>2.3193868364257804</v>
      </c>
      <c r="K8" s="10">
        <f>+J8*(1+Summary!$D$14)</f>
        <v>2.3773715073364245</v>
      </c>
      <c r="L8" s="10">
        <f>+K8*(1+Summary!$D$14)</f>
        <v>2.436805795019835</v>
      </c>
      <c r="M8" s="10">
        <f>+L8*(1+Summary!$D$14)</f>
        <v>2.4977259398953304</v>
      </c>
      <c r="N8" s="10">
        <f>+M8*(1+Summary!$D$14)</f>
        <v>2.5601690883927133</v>
      </c>
      <c r="O8" s="10">
        <f>+N8*(1+Summary!$D$14)</f>
        <v>2.6241733156025311</v>
      </c>
      <c r="P8" s="10">
        <f>+O8*(1+Summary!$D$14)</f>
        <v>2.6897776484925942</v>
      </c>
      <c r="Q8" s="10">
        <f>+P8*(1+Summary!$D$14)</f>
        <v>2.7570220897049089</v>
      </c>
      <c r="R8" s="10">
        <f>+Q8*(1+Summary!$D$14)</f>
        <v>2.8259476419475313</v>
      </c>
      <c r="S8" s="10">
        <f>+R8*(1+Summary!$D$14)</f>
        <v>2.8965963329962192</v>
      </c>
      <c r="T8" s="10">
        <f>+S8*(1+Summary!$D$14)</f>
        <v>2.9690112413211245</v>
      </c>
      <c r="U8" s="10">
        <f>+T8*(1+Summary!$D$14)</f>
        <v>3.0432365223541522</v>
      </c>
      <c r="V8" s="10">
        <f>+U8*(1+Summary!$D$14)</f>
        <v>3.1193174354130058</v>
      </c>
      <c r="W8" s="10">
        <f>+V8*(1+Summary!$D$14)</f>
        <v>3.1973003712983306</v>
      </c>
      <c r="X8" s="10">
        <f>+W8*(1+Summary!$D$14)</f>
        <v>3.2772328805807884</v>
      </c>
      <c r="Y8" s="10">
        <f>+X8*(1+Summary!$D$14)</f>
        <v>3.3591637025953078</v>
      </c>
      <c r="Z8" s="10">
        <f>+Y8*(1+Summary!$D$14)</f>
        <v>3.4431427951601901</v>
      </c>
      <c r="AA8" s="10">
        <f>+Z8*(1+Summary!$D$14)</f>
        <v>3.5292213650391946</v>
      </c>
      <c r="AB8" s="10">
        <f>+AA8*(1+Summary!$D$14)</f>
        <v>3.6174518991651743</v>
      </c>
      <c r="AC8" s="10">
        <f>+AB8*(1+Summary!$D$14)</f>
        <v>3.7078881966443031</v>
      </c>
      <c r="AD8" s="10">
        <f>+AC8*(1+Summary!$D$14)</f>
        <v>3.8005854015604106</v>
      </c>
      <c r="AE8" s="10">
        <f>+AD8*(1+Summary!$D$14)</f>
        <v>3.8956000365994203</v>
      </c>
      <c r="AF8" s="10">
        <f>+AE8*(1+Summary!$D$14)</f>
        <v>3.9929900375144056</v>
      </c>
      <c r="AG8" s="10">
        <f>+AF8*(1+Summary!$D$14)</f>
        <v>4.092814788452265</v>
      </c>
      <c r="AH8" s="10">
        <f>+AG8*(1+Summary!$D$14)</f>
        <v>4.1951351581635716</v>
      </c>
      <c r="AI8" s="10">
        <f>+AH8*(1+Summary!$D$14)</f>
        <v>4.3000135371176604</v>
      </c>
    </row>
    <row r="9" spans="2:35" s="5" customFormat="1" x14ac:dyDescent="0.25">
      <c r="B9" s="5" t="s">
        <v>5</v>
      </c>
      <c r="E9" s="6">
        <f>+Summary!D11</f>
        <v>15</v>
      </c>
      <c r="F9" s="6">
        <f>+E9*(1+Summary!$D$14)</f>
        <v>15.374999999999998</v>
      </c>
      <c r="G9" s="6">
        <f>+F9*(1+Summary!$D$14)</f>
        <v>15.759374999999997</v>
      </c>
      <c r="H9" s="6">
        <f>+G9*(1+Summary!$D$14)</f>
        <v>16.153359374999994</v>
      </c>
      <c r="I9" s="6">
        <f>+H9*(1+Summary!$D$14)</f>
        <v>16.557193359374992</v>
      </c>
      <c r="J9" s="6">
        <f>+I9*(1+Summary!$D$14)</f>
        <v>16.971123193359364</v>
      </c>
      <c r="K9" s="6">
        <f>+J9*(1+Summary!$D$14)</f>
        <v>17.395401273193347</v>
      </c>
      <c r="L9" s="6">
        <f>+K9*(1+Summary!$D$14)</f>
        <v>17.830286305023179</v>
      </c>
      <c r="M9" s="6">
        <f>+L9*(1+Summary!$D$14)</f>
        <v>18.276043462648758</v>
      </c>
      <c r="N9" s="6">
        <f>+M9*(1+Summary!$D$14)</f>
        <v>18.732944549214974</v>
      </c>
      <c r="O9" s="6">
        <f>+N9*(1+Summary!$D$14)</f>
        <v>19.201268162945347</v>
      </c>
      <c r="P9" s="6">
        <f>+O9*(1+Summary!$D$14)</f>
        <v>19.681299867018978</v>
      </c>
      <c r="Q9" s="6">
        <f>+P9*(1+Summary!$D$14)</f>
        <v>20.173332363694453</v>
      </c>
      <c r="R9" s="6">
        <f>+Q9*(1+Summary!$D$14)</f>
        <v>20.677665672786812</v>
      </c>
      <c r="S9" s="6">
        <f>+R9*(1+Summary!$D$14)</f>
        <v>21.194607314606479</v>
      </c>
      <c r="T9" s="6">
        <f>+S9*(1+Summary!$D$14)</f>
        <v>21.724472497471638</v>
      </c>
      <c r="U9" s="6">
        <f>+T9*(1+Summary!$D$14)</f>
        <v>22.267584309908425</v>
      </c>
      <c r="V9" s="6">
        <f>+U9*(1+Summary!$D$14)</f>
        <v>22.824273917656136</v>
      </c>
      <c r="W9" s="6">
        <f>+V9*(1+Summary!$D$14)</f>
        <v>23.394880765597538</v>
      </c>
      <c r="X9" s="6">
        <f>+W9*(1+Summary!$D$14)</f>
        <v>23.979752784737475</v>
      </c>
      <c r="Y9" s="6">
        <f>+X9*(1+Summary!$D$14)</f>
        <v>24.579246604355909</v>
      </c>
      <c r="Z9" s="6">
        <f>+Y9*(1+Summary!$D$14)</f>
        <v>25.193727769464804</v>
      </c>
      <c r="AA9" s="6">
        <f>+Z9*(1+Summary!$D$14)</f>
        <v>25.823570963701421</v>
      </c>
      <c r="AB9" s="6">
        <f>+AA9*(1+Summary!$D$14)</f>
        <v>26.469160237793954</v>
      </c>
      <c r="AC9" s="6">
        <f>+AB9*(1+Summary!$D$14)</f>
        <v>27.1308892437388</v>
      </c>
      <c r="AD9" s="6">
        <f>+AC9*(1+Summary!$D$14)</f>
        <v>27.809161474832266</v>
      </c>
      <c r="AE9" s="6">
        <f>+AD9*(1+Summary!$D$14)</f>
        <v>28.504390511703068</v>
      </c>
      <c r="AF9" s="6">
        <f>+AE9*(1+Summary!$D$14)</f>
        <v>29.217000274495643</v>
      </c>
      <c r="AG9" s="6">
        <f>+AF9*(1+Summary!$D$14)</f>
        <v>29.947425281358033</v>
      </c>
      <c r="AH9" s="6">
        <f>+AG9*(1+Summary!$D$14)</f>
        <v>30.69611091339198</v>
      </c>
      <c r="AI9" s="6"/>
    </row>
    <row r="10" spans="2:35" s="5" customFormat="1" x14ac:dyDescent="0.25">
      <c r="B10" s="5" t="s">
        <v>11</v>
      </c>
      <c r="E10" s="6"/>
      <c r="F10" s="6">
        <f>+Summary!D12</f>
        <v>2</v>
      </c>
      <c r="G10" s="6">
        <f>+F10</f>
        <v>2</v>
      </c>
      <c r="H10" s="6">
        <f t="shared" ref="H10:AH10" si="1">+F10</f>
        <v>2</v>
      </c>
      <c r="I10" s="6">
        <f t="shared" si="1"/>
        <v>2</v>
      </c>
      <c r="J10" s="6">
        <f t="shared" si="1"/>
        <v>2</v>
      </c>
      <c r="K10" s="6">
        <f t="shared" si="1"/>
        <v>2</v>
      </c>
      <c r="L10" s="6">
        <f t="shared" si="1"/>
        <v>2</v>
      </c>
      <c r="M10" s="6">
        <f t="shared" si="1"/>
        <v>2</v>
      </c>
      <c r="N10" s="6">
        <f t="shared" si="1"/>
        <v>2</v>
      </c>
      <c r="O10" s="6">
        <f t="shared" si="1"/>
        <v>2</v>
      </c>
      <c r="P10" s="6">
        <f t="shared" si="1"/>
        <v>2</v>
      </c>
      <c r="Q10" s="6">
        <f t="shared" si="1"/>
        <v>2</v>
      </c>
      <c r="R10" s="6">
        <f t="shared" si="1"/>
        <v>2</v>
      </c>
      <c r="S10" s="6">
        <f t="shared" si="1"/>
        <v>2</v>
      </c>
      <c r="T10" s="6">
        <f t="shared" si="1"/>
        <v>2</v>
      </c>
      <c r="U10" s="6">
        <f t="shared" si="1"/>
        <v>2</v>
      </c>
      <c r="V10" s="6">
        <f t="shared" si="1"/>
        <v>2</v>
      </c>
      <c r="W10" s="6">
        <f t="shared" si="1"/>
        <v>2</v>
      </c>
      <c r="X10" s="6">
        <f t="shared" si="1"/>
        <v>2</v>
      </c>
      <c r="Y10" s="6">
        <f t="shared" si="1"/>
        <v>2</v>
      </c>
      <c r="Z10" s="6">
        <f t="shared" si="1"/>
        <v>2</v>
      </c>
      <c r="AA10" s="6">
        <f t="shared" si="1"/>
        <v>2</v>
      </c>
      <c r="AB10" s="6">
        <f t="shared" si="1"/>
        <v>2</v>
      </c>
      <c r="AC10" s="6">
        <f t="shared" si="1"/>
        <v>2</v>
      </c>
      <c r="AD10" s="6">
        <f t="shared" si="1"/>
        <v>2</v>
      </c>
      <c r="AE10" s="6">
        <f t="shared" si="1"/>
        <v>2</v>
      </c>
      <c r="AF10" s="6">
        <f t="shared" si="1"/>
        <v>2</v>
      </c>
      <c r="AG10" s="6">
        <f t="shared" si="1"/>
        <v>2</v>
      </c>
      <c r="AH10" s="6">
        <f t="shared" si="1"/>
        <v>2</v>
      </c>
      <c r="AI10" s="6"/>
    </row>
    <row r="11" spans="2:35" s="5" customFormat="1" x14ac:dyDescent="0.25">
      <c r="B11" s="5" t="s">
        <v>18</v>
      </c>
      <c r="E11" s="6">
        <f>+Summary!D16</f>
        <v>20</v>
      </c>
      <c r="F11" s="6">
        <f>+E11*(1+Summary!$D$14)</f>
        <v>20.5</v>
      </c>
      <c r="G11" s="6">
        <f>+F11*(1+Summary!$D$14)</f>
        <v>21.012499999999999</v>
      </c>
      <c r="H11" s="6">
        <f>+G11*(1+Summary!$D$14)</f>
        <v>21.537812499999998</v>
      </c>
      <c r="I11" s="6">
        <f>+H11*(1+Summary!$D$14)</f>
        <v>22.076257812499996</v>
      </c>
      <c r="J11" s="6">
        <f>+I11*(1+Summary!$D$14)</f>
        <v>22.628164257812493</v>
      </c>
      <c r="K11" s="6">
        <f>+J11*(1+Summary!$D$14)</f>
        <v>23.193868364257803</v>
      </c>
      <c r="L11" s="6">
        <f>+K11*(1+Summary!$D$14)</f>
        <v>23.773715073364247</v>
      </c>
      <c r="M11" s="6">
        <f>+L11*(1+Summary!$D$14)</f>
        <v>24.368057950198352</v>
      </c>
      <c r="N11" s="6">
        <f>+M11*(1+Summary!$D$14)</f>
        <v>24.977259398953308</v>
      </c>
      <c r="O11" s="6">
        <f>+N11*(1+Summary!$D$14)</f>
        <v>25.601690883927137</v>
      </c>
      <c r="P11" s="6">
        <f>+O11*(1+Summary!$D$14)</f>
        <v>26.241733156025312</v>
      </c>
      <c r="Q11" s="6">
        <f>+P11*(1+Summary!$D$14)</f>
        <v>26.897776484925942</v>
      </c>
      <c r="R11" s="6">
        <f>+Q11*(1+Summary!$D$14)</f>
        <v>27.570220897049087</v>
      </c>
      <c r="S11" s="6">
        <f>+R11*(1+Summary!$D$14)</f>
        <v>28.259476419475313</v>
      </c>
      <c r="T11" s="6">
        <f>+S11*(1+Summary!$D$14)</f>
        <v>28.965963329962193</v>
      </c>
      <c r="U11" s="6">
        <f>+T11*(1+Summary!$D$14)</f>
        <v>29.690112413211246</v>
      </c>
      <c r="V11" s="6">
        <f>+U11*(1+Summary!$D$14)</f>
        <v>30.432365223541524</v>
      </c>
      <c r="W11" s="6">
        <f>+V11*(1+Summary!$D$14)</f>
        <v>31.193174354130058</v>
      </c>
      <c r="X11" s="6">
        <f>+W11*(1+Summary!$D$14)</f>
        <v>31.973003712983306</v>
      </c>
      <c r="Y11" s="6">
        <f>+X11*(1+Summary!$D$14)</f>
        <v>32.772328805807888</v>
      </c>
      <c r="Z11" s="6">
        <f>+Y11*(1+Summary!$D$14)</f>
        <v>33.591637025953084</v>
      </c>
      <c r="AA11" s="6">
        <f>+Z11*(1+Summary!$D$14)</f>
        <v>34.431427951601911</v>
      </c>
      <c r="AB11" s="6">
        <f>+AA11*(1+Summary!$D$14)</f>
        <v>35.292213650391957</v>
      </c>
      <c r="AC11" s="6">
        <f>+AB11*(1+Summary!$D$14)</f>
        <v>36.174518991651752</v>
      </c>
      <c r="AD11" s="6">
        <f>+AC11*(1+Summary!$D$14)</f>
        <v>37.078881966443042</v>
      </c>
      <c r="AE11" s="6">
        <f>+AD11*(1+Summary!$D$14)</f>
        <v>38.005854015604115</v>
      </c>
      <c r="AF11" s="6">
        <f>+AE11*(1+Summary!$D$14)</f>
        <v>38.956000365994214</v>
      </c>
      <c r="AG11" s="6">
        <f>+AF11*(1+Summary!$D$14)</f>
        <v>39.929900375144065</v>
      </c>
      <c r="AH11" s="6">
        <f>+AG11*(1+Summary!$D$14)</f>
        <v>40.928147884522666</v>
      </c>
      <c r="AI11" s="6"/>
    </row>
    <row r="12" spans="2:35" s="5" customFormat="1" x14ac:dyDescent="0.25">
      <c r="B12" s="5" t="s">
        <v>12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>
        <f>+Summary!D13</f>
        <v>300</v>
      </c>
    </row>
    <row r="13" spans="2:35" x14ac:dyDescent="0.25">
      <c r="B13" s="1" t="s">
        <v>9</v>
      </c>
      <c r="C13" s="1"/>
      <c r="D13" s="11">
        <f t="shared" ref="D13:AI13" si="2">+SUM(D7:D12)</f>
        <v>77</v>
      </c>
      <c r="E13" s="11">
        <f t="shared" si="2"/>
        <v>37.049999999999997</v>
      </c>
      <c r="F13" s="11">
        <f t="shared" si="2"/>
        <v>39.976249999999993</v>
      </c>
      <c r="G13" s="11">
        <f t="shared" si="2"/>
        <v>40.925656249999996</v>
      </c>
      <c r="H13" s="11">
        <f t="shared" si="2"/>
        <v>41.89879765624999</v>
      </c>
      <c r="I13" s="11">
        <f t="shared" si="2"/>
        <v>42.896267597656234</v>
      </c>
      <c r="J13" s="11">
        <f t="shared" si="2"/>
        <v>43.918674287597639</v>
      </c>
      <c r="K13" s="11">
        <f t="shared" si="2"/>
        <v>44.966641144787573</v>
      </c>
      <c r="L13" s="11">
        <f t="shared" si="2"/>
        <v>46.040807173407259</v>
      </c>
      <c r="M13" s="11">
        <f t="shared" si="2"/>
        <v>47.141827352742439</v>
      </c>
      <c r="N13" s="11">
        <f t="shared" si="2"/>
        <v>48.270373036560997</v>
      </c>
      <c r="O13" s="11">
        <f t="shared" si="2"/>
        <v>49.427132362475014</v>
      </c>
      <c r="P13" s="11">
        <f t="shared" si="2"/>
        <v>50.612810671536884</v>
      </c>
      <c r="Q13" s="11">
        <f t="shared" si="2"/>
        <v>51.828130938325302</v>
      </c>
      <c r="R13" s="11">
        <f t="shared" si="2"/>
        <v>53.073834211783435</v>
      </c>
      <c r="S13" s="11">
        <f t="shared" si="2"/>
        <v>54.350680067078009</v>
      </c>
      <c r="T13" s="11">
        <f t="shared" si="2"/>
        <v>55.659447068754957</v>
      </c>
      <c r="U13" s="11">
        <f t="shared" si="2"/>
        <v>57.000933245473824</v>
      </c>
      <c r="V13" s="11">
        <f t="shared" si="2"/>
        <v>58.375956576610662</v>
      </c>
      <c r="W13" s="11">
        <f t="shared" si="2"/>
        <v>59.785355491025925</v>
      </c>
      <c r="X13" s="11">
        <f t="shared" si="2"/>
        <v>61.229989378301568</v>
      </c>
      <c r="Y13" s="11">
        <f t="shared" si="2"/>
        <v>62.7107391127591</v>
      </c>
      <c r="Z13" s="11">
        <f t="shared" si="2"/>
        <v>64.228507590578076</v>
      </c>
      <c r="AA13" s="11">
        <f t="shared" si="2"/>
        <v>65.784220280342524</v>
      </c>
      <c r="AB13" s="11">
        <f t="shared" si="2"/>
        <v>67.37882578735109</v>
      </c>
      <c r="AC13" s="11">
        <f t="shared" si="2"/>
        <v>69.013296432034849</v>
      </c>
      <c r="AD13" s="11">
        <f t="shared" si="2"/>
        <v>70.688628842835726</v>
      </c>
      <c r="AE13" s="11">
        <f t="shared" si="2"/>
        <v>72.405844563906612</v>
      </c>
      <c r="AF13" s="11">
        <f t="shared" si="2"/>
        <v>74.165990678004263</v>
      </c>
      <c r="AG13" s="11">
        <f t="shared" si="2"/>
        <v>75.970140444954353</v>
      </c>
      <c r="AH13" s="11">
        <f t="shared" si="2"/>
        <v>77.819393956078216</v>
      </c>
      <c r="AI13" s="11">
        <f t="shared" si="2"/>
        <v>304.30001353711765</v>
      </c>
    </row>
    <row r="15" spans="2:35" x14ac:dyDescent="0.25">
      <c r="B15" t="s">
        <v>14</v>
      </c>
      <c r="D15" s="6">
        <f>+D13/(1+Summary!$D$15)^D$5</f>
        <v>77</v>
      </c>
      <c r="E15" s="6">
        <f>+E13/(1+Summary!$D$15)^E$5</f>
        <v>33.68181818181818</v>
      </c>
      <c r="F15" s="6">
        <f>+F13/(1+Summary!$D$15)^F$5</f>
        <v>33.038223140495859</v>
      </c>
      <c r="G15" s="6">
        <f>+G13/(1+Summary!$D$15)^G$5</f>
        <v>30.748051277235149</v>
      </c>
      <c r="H15" s="6">
        <f>+H13/(1+Summary!$D$15)^H$5</f>
        <v>28.617442562837223</v>
      </c>
      <c r="I15" s="6">
        <f>+I13/(1+Summary!$D$15)^I$5</f>
        <v>26.635207231036269</v>
      </c>
      <c r="J15" s="6">
        <f>+J13/(1+Summary!$D$15)^J$5</f>
        <v>24.790946677872011</v>
      </c>
      <c r="K15" s="6">
        <f>+K13/(1+Summary!$D$15)^K$5</f>
        <v>23.074996953014651</v>
      </c>
      <c r="L15" s="6">
        <f>+L13/(1+Summary!$D$15)^L$5</f>
        <v>21.47837633720771</v>
      </c>
      <c r="M15" s="6">
        <f>+M13/(1+Summary!$D$15)^M$5</f>
        <v>19.992736706024921</v>
      </c>
      <c r="N15" s="6">
        <f>+N13/(1+Summary!$D$15)^N$5</f>
        <v>18.610318402506287</v>
      </c>
      <c r="O15" s="6">
        <f>+O13/(1+Summary!$D$15)^O$5</f>
        <v>17.323908361906785</v>
      </c>
      <c r="P15" s="6">
        <f>+P13/(1+Summary!$D$15)^P$5</f>
        <v>16.126801250891258</v>
      </c>
      <c r="Q15" s="6">
        <f>+Q13/(1+Summary!$D$15)^Q$5</f>
        <v>15.012763401161836</v>
      </c>
      <c r="R15" s="6">
        <f>+R13/(1+Summary!$D$15)^R$5</f>
        <v>13.975999333821859</v>
      </c>
      <c r="S15" s="6">
        <f>+S13/(1+Summary!$D$15)^S$5</f>
        <v>13.011120685865544</v>
      </c>
      <c r="T15" s="6">
        <f>+T13/(1+Summary!$D$15)^T$5</f>
        <v>12.113117364130657</v>
      </c>
      <c r="U15" s="6">
        <f>+U13/(1+Summary!$D$15)^U$5</f>
        <v>11.277330764949468</v>
      </c>
      <c r="V15" s="6">
        <f>+V13/(1+Summary!$D$15)^V$5</f>
        <v>10.499428909661995</v>
      </c>
      <c r="W15" s="6">
        <f>+W13/(1+Summary!$D$15)^W$5</f>
        <v>9.7753833571891651</v>
      </c>
      <c r="X15" s="6">
        <f>+X13/(1+Summary!$D$15)^X$5</f>
        <v>9.1014477650705157</v>
      </c>
      <c r="Y15" s="6">
        <f>+Y13/(1+Summary!$D$15)^Y$5</f>
        <v>8.474137979814607</v>
      </c>
      <c r="Z15" s="6">
        <f>+Z13/(1+Summary!$D$15)^Z$5</f>
        <v>7.890213546148563</v>
      </c>
      <c r="AA15" s="6">
        <f>+AA13/(1+Summary!$D$15)^AA$5</f>
        <v>7.3466605328396293</v>
      </c>
      <c r="AB15" s="6">
        <f>+AB13/(1+Summary!$D$15)^AB$5</f>
        <v>6.8406755802462813</v>
      </c>
      <c r="AC15" s="6">
        <f>+AC13/(1+Summary!$D$15)^AC$5</f>
        <v>6.3696510816842693</v>
      </c>
      <c r="AD15" s="6">
        <f>+AD13/(1+Summary!$D$15)^AD$5</f>
        <v>5.9311614171068392</v>
      </c>
      <c r="AE15" s="6">
        <f>+AE13/(1+Summary!$D$15)^AE$5</f>
        <v>5.5229501635364517</v>
      </c>
      <c r="AF15" s="6">
        <f>+AF13/(1+Summary!$D$15)^AF$5</f>
        <v>5.1429182121842452</v>
      </c>
      <c r="AG15" s="6">
        <f>+AG13/(1+Summary!$D$15)^AG$5</f>
        <v>4.7891127272855716</v>
      </c>
      <c r="AH15" s="6">
        <f>+AH13/(1+Summary!$D$15)^AH$5</f>
        <v>4.459716886396496</v>
      </c>
      <c r="AI15" s="6">
        <f>+AI13/(1+Summary!$D$15)^AI$5</f>
        <v>15.853630495761854</v>
      </c>
    </row>
    <row r="17" spans="2:35" x14ac:dyDescent="0.25">
      <c r="B17" t="s">
        <v>13</v>
      </c>
      <c r="D17" s="6">
        <f>+SUM(D15:AI15)</f>
        <v>544.50624728770208</v>
      </c>
      <c r="G17" s="6"/>
    </row>
    <row r="19" spans="2:35" x14ac:dyDescent="0.25">
      <c r="B19" s="1" t="s">
        <v>15</v>
      </c>
    </row>
    <row r="20" spans="2:35" x14ac:dyDescent="0.25">
      <c r="B20" s="5" t="s">
        <v>4</v>
      </c>
      <c r="D20" s="6">
        <f>+SUM(Summary!E8:E10)</f>
        <v>106.75</v>
      </c>
    </row>
    <row r="21" spans="2:35" s="9" customFormat="1" x14ac:dyDescent="0.25">
      <c r="B21" s="12" t="s">
        <v>19</v>
      </c>
      <c r="D21" s="10"/>
      <c r="E21" s="10">
        <f>+Summary!E8*(1+Summary!$E$14)</f>
        <v>1.7937499999999997</v>
      </c>
      <c r="F21" s="10">
        <f>+E21*(1+Summary!$E$14)</f>
        <v>1.8385937499999996</v>
      </c>
      <c r="G21" s="10">
        <f>+F21*(1+Summary!$E$14)</f>
        <v>1.8845585937499993</v>
      </c>
      <c r="H21" s="10">
        <f>+G21*(1+Summary!$E$14)</f>
        <v>1.9316725585937491</v>
      </c>
      <c r="I21" s="10">
        <f>+H21*(1+Summary!$E$14)</f>
        <v>1.9799643725585927</v>
      </c>
      <c r="J21" s="10">
        <f>+I21*(1+Summary!$E$14)</f>
        <v>2.0294634818725572</v>
      </c>
      <c r="K21" s="10">
        <f>+J21*(1+Summary!$E$14)</f>
        <v>2.0802000689193711</v>
      </c>
      <c r="L21" s="10">
        <f>+K21*(1+Summary!$E$14)</f>
        <v>2.1322050706423554</v>
      </c>
      <c r="M21" s="10">
        <f>+L21*(1+Summary!$E$14)</f>
        <v>2.1855101974084139</v>
      </c>
      <c r="N21" s="10">
        <f>+M21*(1+Summary!$E$14)</f>
        <v>2.2401479523436238</v>
      </c>
      <c r="O21" s="10">
        <f>+N21*(1+Summary!$E$14)</f>
        <v>2.2961516511522144</v>
      </c>
      <c r="P21" s="10">
        <f>+O21*(1+Summary!$E$14)</f>
        <v>2.3535554424310194</v>
      </c>
      <c r="Q21" s="10">
        <f>+P21*(1+Summary!$E$14)</f>
        <v>2.4123943284917946</v>
      </c>
      <c r="R21" s="10">
        <f>+Q21*(1+Summary!$E$14)</f>
        <v>2.4727041867040893</v>
      </c>
      <c r="S21" s="10">
        <f>+R21*(1+Summary!$E$14)</f>
        <v>2.5345217913716915</v>
      </c>
      <c r="T21" s="10">
        <f>+S21*(1+Summary!$E$14)</f>
        <v>2.5978848361559836</v>
      </c>
      <c r="U21" s="10">
        <f>+T21*(1+Summary!$E$14)</f>
        <v>2.6628319570598831</v>
      </c>
      <c r="V21" s="10">
        <f>+U21*(1+Summary!$E$14)</f>
        <v>2.72940275598638</v>
      </c>
      <c r="W21" s="10">
        <f>+V21*(1+Summary!$E$14)</f>
        <v>2.7976378248860394</v>
      </c>
      <c r="X21" s="10">
        <f>+W21*(1+Summary!$E$14)</f>
        <v>2.8675787705081901</v>
      </c>
      <c r="Y21" s="10">
        <f>+X21*(1+Summary!$E$14)</f>
        <v>2.9392682397708945</v>
      </c>
      <c r="Z21" s="10">
        <f>+Y21*(1+Summary!$E$14)</f>
        <v>3.0127499457651665</v>
      </c>
      <c r="AA21" s="10">
        <f>+Z21*(1+Summary!$E$14)</f>
        <v>3.0880686944092952</v>
      </c>
      <c r="AB21" s="10">
        <f>+AA21*(1+Summary!$E$14)</f>
        <v>3.1652704117695274</v>
      </c>
      <c r="AC21" s="10">
        <f>+AB21*(1+Summary!$E$14)</f>
        <v>3.2444021720637655</v>
      </c>
      <c r="AD21" s="10">
        <f>+AC21*(1+Summary!$E$14)</f>
        <v>3.3255122263653591</v>
      </c>
      <c r="AE21" s="10">
        <f>+AD21*(1+Summary!$E$14)</f>
        <v>3.408650032024493</v>
      </c>
      <c r="AF21" s="10">
        <f>+AE21*(1+Summary!$E$14)</f>
        <v>3.4938662828251053</v>
      </c>
      <c r="AG21" s="10">
        <f>+AF21*(1+Summary!$E$14)</f>
        <v>3.5812129398957326</v>
      </c>
      <c r="AH21" s="10">
        <f>+AG21*(1+Summary!$E$14)</f>
        <v>3.6707432633931258</v>
      </c>
      <c r="AI21" s="10">
        <f>+AH21*(1+Summary!$E$14)</f>
        <v>3.7625118449779538</v>
      </c>
    </row>
    <row r="22" spans="2:35" x14ac:dyDescent="0.25">
      <c r="B22" s="5" t="s">
        <v>5</v>
      </c>
      <c r="C22" s="5"/>
      <c r="D22" s="5"/>
      <c r="E22" s="6">
        <f>+Summary!E11</f>
        <v>17</v>
      </c>
      <c r="F22" s="6">
        <f>+E22*(1+Summary!$E$14)</f>
        <v>17.424999999999997</v>
      </c>
      <c r="G22" s="6">
        <f>+F22*(1+Summary!$E$14)</f>
        <v>17.860624999999995</v>
      </c>
      <c r="H22" s="6">
        <f>+G22*(1+Summary!$E$14)</f>
        <v>18.307140624999995</v>
      </c>
      <c r="I22" s="6">
        <f>+H22*(1+Summary!$E$14)</f>
        <v>18.764819140624994</v>
      </c>
      <c r="J22" s="6">
        <f>+I22*(1+Summary!$E$14)</f>
        <v>19.233939619140617</v>
      </c>
      <c r="K22" s="6">
        <f>+J22*(1+Summary!$E$14)</f>
        <v>19.714788109619132</v>
      </c>
      <c r="L22" s="6">
        <f>+K22*(1+Summary!$E$14)</f>
        <v>20.20765781235961</v>
      </c>
      <c r="M22" s="6">
        <f>+L22*(1+Summary!$E$14)</f>
        <v>20.712849257668598</v>
      </c>
      <c r="N22" s="6">
        <f>+M22*(1+Summary!$E$14)</f>
        <v>21.23067048911031</v>
      </c>
      <c r="O22" s="6">
        <f>+N22*(1+Summary!$E$14)</f>
        <v>21.761437251338066</v>
      </c>
      <c r="P22" s="6">
        <f>+O22*(1+Summary!$E$14)</f>
        <v>22.305473182621515</v>
      </c>
      <c r="Q22" s="6">
        <f>+P22*(1+Summary!$E$14)</f>
        <v>22.86311001218705</v>
      </c>
      <c r="R22" s="6">
        <f>+Q22*(1+Summary!$E$14)</f>
        <v>23.434687762491723</v>
      </c>
      <c r="S22" s="6">
        <f>+R22*(1+Summary!$E$14)</f>
        <v>24.020554956554015</v>
      </c>
      <c r="T22" s="6">
        <f>+S22*(1+Summary!$E$14)</f>
        <v>24.621068830467863</v>
      </c>
      <c r="U22" s="6">
        <f>+T22*(1+Summary!$E$14)</f>
        <v>25.236595551229556</v>
      </c>
      <c r="V22" s="6">
        <f>+U22*(1+Summary!$E$14)</f>
        <v>25.867510440010292</v>
      </c>
      <c r="W22" s="6">
        <f>+V22*(1+Summary!$E$14)</f>
        <v>26.514198201010547</v>
      </c>
      <c r="X22" s="6">
        <f>+W22*(1+Summary!$E$14)</f>
        <v>27.177053156035807</v>
      </c>
      <c r="Y22" s="6">
        <f>+X22*(1+Summary!$E$14)</f>
        <v>27.856479484936699</v>
      </c>
      <c r="Z22" s="6">
        <f>+Y22*(1+Summary!$E$14)</f>
        <v>28.552891472060114</v>
      </c>
      <c r="AA22" s="6">
        <f>+Z22*(1+Summary!$E$14)</f>
        <v>29.266713758861616</v>
      </c>
      <c r="AB22" s="6">
        <f>+AA22*(1+Summary!$E$14)</f>
        <v>29.998381602833152</v>
      </c>
      <c r="AC22" s="6">
        <f>+AB22*(1+Summary!$E$14)</f>
        <v>30.748341142903978</v>
      </c>
      <c r="AD22" s="6">
        <f>+AC22*(1+Summary!$E$14)</f>
        <v>31.517049671476574</v>
      </c>
      <c r="AE22" s="6">
        <f>+AD22*(1+Summary!$E$14)</f>
        <v>32.304975913263483</v>
      </c>
      <c r="AF22" s="6">
        <f>+AE22*(1+Summary!$E$14)</f>
        <v>33.112600311095065</v>
      </c>
      <c r="AG22" s="6">
        <f>+AF22*(1+Summary!$E$14)</f>
        <v>33.940415318872439</v>
      </c>
      <c r="AH22" s="6">
        <f>+AG22*(1+Summary!$E$14)</f>
        <v>34.788925701844249</v>
      </c>
      <c r="AI22" s="6"/>
    </row>
    <row r="23" spans="2:35" x14ac:dyDescent="0.25">
      <c r="B23" s="5" t="s">
        <v>11</v>
      </c>
      <c r="C23" s="5"/>
      <c r="D23" s="5"/>
      <c r="E23" s="6"/>
      <c r="F23" s="6">
        <f>+Summary!E12</f>
        <v>2</v>
      </c>
      <c r="G23" s="6">
        <f>+F23</f>
        <v>2</v>
      </c>
      <c r="H23" s="6">
        <f t="shared" ref="H23:AH23" si="3">+F23</f>
        <v>2</v>
      </c>
      <c r="I23" s="6">
        <f t="shared" si="3"/>
        <v>2</v>
      </c>
      <c r="J23" s="6">
        <f t="shared" si="3"/>
        <v>2</v>
      </c>
      <c r="K23" s="6">
        <f t="shared" si="3"/>
        <v>2</v>
      </c>
      <c r="L23" s="6">
        <f t="shared" si="3"/>
        <v>2</v>
      </c>
      <c r="M23" s="6">
        <f t="shared" si="3"/>
        <v>2</v>
      </c>
      <c r="N23" s="6">
        <f t="shared" si="3"/>
        <v>2</v>
      </c>
      <c r="O23" s="6">
        <f t="shared" si="3"/>
        <v>2</v>
      </c>
      <c r="P23" s="6">
        <f t="shared" si="3"/>
        <v>2</v>
      </c>
      <c r="Q23" s="6">
        <f t="shared" si="3"/>
        <v>2</v>
      </c>
      <c r="R23" s="6">
        <f t="shared" si="3"/>
        <v>2</v>
      </c>
      <c r="S23" s="6">
        <f t="shared" si="3"/>
        <v>2</v>
      </c>
      <c r="T23" s="6">
        <f t="shared" si="3"/>
        <v>2</v>
      </c>
      <c r="U23" s="6">
        <f t="shared" si="3"/>
        <v>2</v>
      </c>
      <c r="V23" s="6">
        <f t="shared" si="3"/>
        <v>2</v>
      </c>
      <c r="W23" s="6">
        <f t="shared" si="3"/>
        <v>2</v>
      </c>
      <c r="X23" s="6">
        <f t="shared" si="3"/>
        <v>2</v>
      </c>
      <c r="Y23" s="6">
        <f t="shared" si="3"/>
        <v>2</v>
      </c>
      <c r="Z23" s="6">
        <f t="shared" si="3"/>
        <v>2</v>
      </c>
      <c r="AA23" s="6">
        <f t="shared" si="3"/>
        <v>2</v>
      </c>
      <c r="AB23" s="6">
        <f t="shared" si="3"/>
        <v>2</v>
      </c>
      <c r="AC23" s="6">
        <f t="shared" si="3"/>
        <v>2</v>
      </c>
      <c r="AD23" s="6">
        <f t="shared" si="3"/>
        <v>2</v>
      </c>
      <c r="AE23" s="6">
        <f t="shared" si="3"/>
        <v>2</v>
      </c>
      <c r="AF23" s="6">
        <f t="shared" si="3"/>
        <v>2</v>
      </c>
      <c r="AG23" s="6">
        <f t="shared" si="3"/>
        <v>2</v>
      </c>
      <c r="AH23" s="6">
        <f t="shared" si="3"/>
        <v>2</v>
      </c>
      <c r="AI23" s="6"/>
    </row>
    <row r="24" spans="2:35" x14ac:dyDescent="0.25">
      <c r="B24" s="5" t="s">
        <v>18</v>
      </c>
      <c r="C24" s="5"/>
      <c r="D24" s="5"/>
      <c r="E24" s="6">
        <f>+Summary!E16</f>
        <v>10</v>
      </c>
      <c r="F24" s="6">
        <f>+E24*(1+Summary!$E$14)</f>
        <v>10.25</v>
      </c>
      <c r="G24" s="6">
        <f>+F24*(1+Summary!$E$14)</f>
        <v>10.50625</v>
      </c>
      <c r="H24" s="6">
        <f>+G24*(1+Summary!$E$14)</f>
        <v>10.768906249999999</v>
      </c>
      <c r="I24" s="6">
        <f>+H24*(1+Summary!$E$14)</f>
        <v>11.038128906249998</v>
      </c>
      <c r="J24" s="6">
        <f>+I24*(1+Summary!$E$14)</f>
        <v>11.314082128906247</v>
      </c>
      <c r="K24" s="6">
        <f>+J24*(1+Summary!$E$14)</f>
        <v>11.596934182128901</v>
      </c>
      <c r="L24" s="6">
        <f>+K24*(1+Summary!$E$14)</f>
        <v>11.886857536682124</v>
      </c>
      <c r="M24" s="6">
        <f>+L24*(1+Summary!$E$14)</f>
        <v>12.184028975099176</v>
      </c>
      <c r="N24" s="6">
        <f>+M24*(1+Summary!$E$14)</f>
        <v>12.488629699476654</v>
      </c>
      <c r="O24" s="6">
        <f>+N24*(1+Summary!$E$14)</f>
        <v>12.800845441963569</v>
      </c>
      <c r="P24" s="6">
        <f>+O24*(1+Summary!$E$14)</f>
        <v>13.120866578012656</v>
      </c>
      <c r="Q24" s="6">
        <f>+P24*(1+Summary!$E$14)</f>
        <v>13.448888242462971</v>
      </c>
      <c r="R24" s="6">
        <f>+Q24*(1+Summary!$E$14)</f>
        <v>13.785110448524543</v>
      </c>
      <c r="S24" s="6">
        <f>+R24*(1+Summary!$E$14)</f>
        <v>14.129738209737656</v>
      </c>
      <c r="T24" s="6">
        <f>+S24*(1+Summary!$E$14)</f>
        <v>14.482981664981097</v>
      </c>
      <c r="U24" s="6">
        <f>+T24*(1+Summary!$E$14)</f>
        <v>14.845056206605623</v>
      </c>
      <c r="V24" s="6">
        <f>+U24*(1+Summary!$E$14)</f>
        <v>15.216182611770762</v>
      </c>
      <c r="W24" s="6">
        <f>+V24*(1+Summary!$E$14)</f>
        <v>15.596587177065029</v>
      </c>
      <c r="X24" s="6">
        <f>+W24*(1+Summary!$E$14)</f>
        <v>15.986501856491653</v>
      </c>
      <c r="Y24" s="6">
        <f>+X24*(1+Summary!$E$14)</f>
        <v>16.386164402903944</v>
      </c>
      <c r="Z24" s="6">
        <f>+Y24*(1+Summary!$E$14)</f>
        <v>16.795818512976542</v>
      </c>
      <c r="AA24" s="6">
        <f>+Z24*(1+Summary!$E$14)</f>
        <v>17.215713975800956</v>
      </c>
      <c r="AB24" s="6">
        <f>+AA24*(1+Summary!$E$14)</f>
        <v>17.646106825195979</v>
      </c>
      <c r="AC24" s="6">
        <f>+AB24*(1+Summary!$E$14)</f>
        <v>18.087259495825876</v>
      </c>
      <c r="AD24" s="6">
        <f>+AC24*(1+Summary!$E$14)</f>
        <v>18.539440983221521</v>
      </c>
      <c r="AE24" s="6">
        <f>+AD24*(1+Summary!$E$14)</f>
        <v>19.002927007802057</v>
      </c>
      <c r="AF24" s="6">
        <f>+AE24*(1+Summary!$E$14)</f>
        <v>19.478000182997107</v>
      </c>
      <c r="AG24" s="6">
        <f>+AF24*(1+Summary!$E$14)</f>
        <v>19.964950187572033</v>
      </c>
      <c r="AH24" s="6">
        <f>+AG24*(1+Summary!$E$14)</f>
        <v>20.464073942261333</v>
      </c>
      <c r="AI24" s="6"/>
    </row>
    <row r="25" spans="2:35" x14ac:dyDescent="0.25">
      <c r="B25" s="5" t="s">
        <v>12</v>
      </c>
      <c r="C25" s="5"/>
      <c r="D25" s="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>
        <f>+Summary!E13</f>
        <v>250</v>
      </c>
    </row>
    <row r="26" spans="2:35" s="1" customFormat="1" x14ac:dyDescent="0.25">
      <c r="B26" s="1" t="s">
        <v>9</v>
      </c>
      <c r="D26" s="11">
        <f t="shared" ref="D26:AI26" si="4">+SUM(D20:D25)</f>
        <v>106.75</v>
      </c>
      <c r="E26" s="11">
        <f t="shared" si="4"/>
        <v>28.793749999999999</v>
      </c>
      <c r="F26" s="11">
        <f t="shared" si="4"/>
        <v>31.513593749999998</v>
      </c>
      <c r="G26" s="11">
        <f t="shared" si="4"/>
        <v>32.251433593749994</v>
      </c>
      <c r="H26" s="11">
        <f t="shared" si="4"/>
        <v>33.007719433593742</v>
      </c>
      <c r="I26" s="11">
        <f t="shared" si="4"/>
        <v>33.782912419433586</v>
      </c>
      <c r="J26" s="11">
        <f t="shared" si="4"/>
        <v>34.577485229919418</v>
      </c>
      <c r="K26" s="11">
        <f t="shared" si="4"/>
        <v>35.391922360667408</v>
      </c>
      <c r="L26" s="11">
        <f t="shared" si="4"/>
        <v>36.226720419684092</v>
      </c>
      <c r="M26" s="11">
        <f t="shared" si="4"/>
        <v>37.082388430176188</v>
      </c>
      <c r="N26" s="11">
        <f t="shared" si="4"/>
        <v>37.95944814093059</v>
      </c>
      <c r="O26" s="11">
        <f t="shared" si="4"/>
        <v>38.858434344453848</v>
      </c>
      <c r="P26" s="11">
        <f t="shared" si="4"/>
        <v>39.779895203065195</v>
      </c>
      <c r="Q26" s="11">
        <f t="shared" si="4"/>
        <v>40.724392583141814</v>
      </c>
      <c r="R26" s="11">
        <f t="shared" si="4"/>
        <v>41.692502397720354</v>
      </c>
      <c r="S26" s="11">
        <f t="shared" si="4"/>
        <v>42.684814957663363</v>
      </c>
      <c r="T26" s="11">
        <f t="shared" si="4"/>
        <v>43.701935331604943</v>
      </c>
      <c r="U26" s="11">
        <f t="shared" si="4"/>
        <v>44.744483714895061</v>
      </c>
      <c r="V26" s="11">
        <f t="shared" si="4"/>
        <v>45.813095807767439</v>
      </c>
      <c r="W26" s="11">
        <f t="shared" si="4"/>
        <v>46.908423202961615</v>
      </c>
      <c r="X26" s="11">
        <f t="shared" si="4"/>
        <v>48.031133783035656</v>
      </c>
      <c r="Y26" s="11">
        <f t="shared" si="4"/>
        <v>49.18191212761154</v>
      </c>
      <c r="Z26" s="11">
        <f t="shared" si="4"/>
        <v>50.361459930801814</v>
      </c>
      <c r="AA26" s="11">
        <f t="shared" si="4"/>
        <v>51.570496429071866</v>
      </c>
      <c r="AB26" s="11">
        <f t="shared" si="4"/>
        <v>52.809758839798661</v>
      </c>
      <c r="AC26" s="11">
        <f t="shared" si="4"/>
        <v>54.080002810793623</v>
      </c>
      <c r="AD26" s="11">
        <f t="shared" si="4"/>
        <v>55.382002881063457</v>
      </c>
      <c r="AE26" s="11">
        <f t="shared" si="4"/>
        <v>56.71655295309003</v>
      </c>
      <c r="AF26" s="11">
        <f t="shared" si="4"/>
        <v>58.084466776917274</v>
      </c>
      <c r="AG26" s="11">
        <f t="shared" si="4"/>
        <v>59.486578446340204</v>
      </c>
      <c r="AH26" s="11">
        <f t="shared" si="4"/>
        <v>60.923742907498706</v>
      </c>
      <c r="AI26" s="11">
        <f t="shared" si="4"/>
        <v>253.76251184497795</v>
      </c>
    </row>
    <row r="28" spans="2:35" x14ac:dyDescent="0.25">
      <c r="B28" t="s">
        <v>14</v>
      </c>
      <c r="D28" s="6">
        <f>+D26/(1+Summary!$D$15)^D$5</f>
        <v>106.75</v>
      </c>
      <c r="E28" s="6">
        <f>+E26/(1+Summary!$D$15)^E$5</f>
        <v>26.17613636363636</v>
      </c>
      <c r="F28" s="6">
        <f>+F26/(1+Summary!$D$15)^F$5</f>
        <v>26.044292355371894</v>
      </c>
      <c r="G28" s="6">
        <f>+G26/(1+Summary!$D$15)^G$5</f>
        <v>24.230979409278724</v>
      </c>
      <c r="H28" s="6">
        <f>+H26/(1+Summary!$D$15)^H$5</f>
        <v>22.54471650405965</v>
      </c>
      <c r="I28" s="6">
        <f>+I26/(1+Summary!$D$15)^I$5</f>
        <v>20.976530676266261</v>
      </c>
      <c r="J28" s="6">
        <f>+J26/(1+Summary!$D$15)^J$5</f>
        <v>19.518088979109045</v>
      </c>
      <c r="K28" s="6">
        <f>+K26/(1+Summary!$D$15)^K$5</f>
        <v>18.161652279167349</v>
      </c>
      <c r="L28" s="6">
        <f>+L26/(1+Summary!$D$15)^L$5</f>
        <v>16.90003243657727</v>
      </c>
      <c r="M28" s="6">
        <f>+M26/(1+Summary!$D$15)^M$5</f>
        <v>15.726552616801101</v>
      </c>
      <c r="N28" s="6">
        <f>+N26/(1+Summary!$D$15)^N$5</f>
        <v>14.635010501184093</v>
      </c>
      <c r="O28" s="6">
        <f>+O26/(1+Summary!$D$15)^O$5</f>
        <v>13.619644181129285</v>
      </c>
      <c r="P28" s="6">
        <f>+P26/(1+Summary!$D$15)^P$5</f>
        <v>12.675100536984953</v>
      </c>
      <c r="Q28" s="6">
        <f>+Q26/(1+Summary!$D$15)^Q$5</f>
        <v>11.796405917749141</v>
      </c>
      <c r="R28" s="6">
        <f>+R26/(1+Summary!$D$15)^R$5</f>
        <v>10.978938951550937</v>
      </c>
      <c r="S28" s="6">
        <f>+S26/(1+Summary!$D$15)^S$5</f>
        <v>10.218405329658552</v>
      </c>
      <c r="T28" s="6">
        <f>+T26/(1+Summary!$D$15)^T$5</f>
        <v>9.5108144185741423</v>
      </c>
      <c r="U28" s="6">
        <f>+U26/(1+Summary!$D$15)^U$5</f>
        <v>8.852457565680897</v>
      </c>
      <c r="V28" s="6">
        <f>+V26/(1+Summary!$D$15)^V$5</f>
        <v>8.2398879739799202</v>
      </c>
      <c r="W28" s="6">
        <f>+W26/(1+Summary!$D$15)^W$5</f>
        <v>7.6699020307581396</v>
      </c>
      <c r="X28" s="6">
        <f>+X26/(1+Summary!$D$15)^X$5</f>
        <v>7.1395219836234238</v>
      </c>
      <c r="Y28" s="6">
        <f>+Y26/(1+Summary!$D$15)^Y$5</f>
        <v>6.6459798652843638</v>
      </c>
      <c r="Z28" s="6">
        <f>+Z26/(1+Summary!$D$15)^Z$5</f>
        <v>6.1867025757908349</v>
      </c>
      <c r="AA28" s="6">
        <f>+AA26/(1+Summary!$D$15)^AA$5</f>
        <v>5.7592980377335659</v>
      </c>
      <c r="AB28" s="6">
        <f>+AB26/(1+Summary!$D$15)^AB$5</f>
        <v>5.3615423461701752</v>
      </c>
      <c r="AC28" s="6">
        <f>+AC26/(1+Summary!$D$15)^AC$5</f>
        <v>4.9913678408406268</v>
      </c>
      <c r="AD28" s="6">
        <f>+AD26/(1+Summary!$D$15)^AD$5</f>
        <v>4.6468520335934445</v>
      </c>
      <c r="AE28" s="6">
        <f>+AE26/(1+Summary!$D$15)^AE$5</f>
        <v>4.3262073288989695</v>
      </c>
      <c r="AF28" s="6">
        <f>+AF26/(1+Summary!$D$15)^AF$5</f>
        <v>4.0277714799084094</v>
      </c>
      <c r="AG28" s="6">
        <f>+AG26/(1+Summary!$D$15)^AG$5</f>
        <v>3.7499987267558175</v>
      </c>
      <c r="AH28" s="6">
        <f>+AH26/(1+Summary!$D$15)^AH$5</f>
        <v>3.4914515677210431</v>
      </c>
      <c r="AI28" s="6">
        <f>+AI26/(1+Summary!$D$15)^AI$5</f>
        <v>13.220693123551078</v>
      </c>
    </row>
    <row r="30" spans="2:35" x14ac:dyDescent="0.25">
      <c r="B30" t="s">
        <v>13</v>
      </c>
      <c r="D30" s="6">
        <f>+SUM(D28:AI28)</f>
        <v>474.77293593738943</v>
      </c>
      <c r="G30" s="6"/>
    </row>
    <row r="32" spans="2:35" x14ac:dyDescent="0.25">
      <c r="B32" s="1" t="s">
        <v>16</v>
      </c>
    </row>
    <row r="33" spans="2:35" x14ac:dyDescent="0.25">
      <c r="B33" s="5" t="s">
        <v>4</v>
      </c>
      <c r="D33" s="6">
        <f>+SUM(Summary!F8:F10)</f>
        <v>320</v>
      </c>
    </row>
    <row r="34" spans="2:35" x14ac:dyDescent="0.25">
      <c r="B34" s="5" t="s">
        <v>19</v>
      </c>
      <c r="D34" s="6"/>
      <c r="E34" s="6">
        <f>+Summary!F8*(1+Summary!$F$14)</f>
        <v>5.125</v>
      </c>
      <c r="F34" s="6">
        <f>+E34*(1+Summary!$F$14)</f>
        <v>5.2531249999999998</v>
      </c>
      <c r="G34" s="6">
        <f>+F34*(1+Summary!$F$14)</f>
        <v>5.3844531249999994</v>
      </c>
      <c r="H34" s="6">
        <f>+G34*(1+Summary!$F$14)</f>
        <v>5.519064453124999</v>
      </c>
      <c r="I34" s="6">
        <f>+H34*(1+Summary!$F$14)</f>
        <v>5.6570410644531233</v>
      </c>
      <c r="J34" s="6">
        <f>+I34*(1+Summary!$F$14)</f>
        <v>5.7984670910644507</v>
      </c>
      <c r="K34" s="6">
        <f>+J34*(1+Summary!$F$14)</f>
        <v>5.9434287683410618</v>
      </c>
      <c r="L34" s="6">
        <f>+K34*(1+Summary!$F$14)</f>
        <v>6.0920144875495881</v>
      </c>
      <c r="M34" s="6">
        <f>+L34*(1+Summary!$F$14)</f>
        <v>6.244314849738327</v>
      </c>
      <c r="N34" s="6">
        <f>+M34*(1+Summary!$F$14)</f>
        <v>6.4004227209817843</v>
      </c>
      <c r="O34" s="6">
        <f>+N34*(1+Summary!$F$14)</f>
        <v>6.5604332890063279</v>
      </c>
      <c r="P34" s="6">
        <f>+O34*(1+Summary!$F$14)</f>
        <v>6.7244441212314854</v>
      </c>
      <c r="Q34" s="6">
        <f>+P34*(1+Summary!$F$14)</f>
        <v>6.8925552242622716</v>
      </c>
      <c r="R34" s="6">
        <f>+Q34*(1+Summary!$F$14)</f>
        <v>7.0648691048688281</v>
      </c>
      <c r="S34" s="6">
        <f>+R34*(1+Summary!$F$14)</f>
        <v>7.2414908324905483</v>
      </c>
      <c r="T34" s="6">
        <f>+S34*(1+Summary!$F$14)</f>
        <v>7.4225281033028114</v>
      </c>
      <c r="U34" s="6">
        <f>+T34*(1+Summary!$F$14)</f>
        <v>7.608091305885381</v>
      </c>
      <c r="V34" s="6">
        <f>+U34*(1+Summary!$F$14)</f>
        <v>7.7982935885325144</v>
      </c>
      <c r="W34" s="6">
        <f>+V34*(1+Summary!$F$14)</f>
        <v>7.9932509282458266</v>
      </c>
      <c r="X34" s="6">
        <f>+W34*(1+Summary!$F$14)</f>
        <v>8.193082201451972</v>
      </c>
      <c r="Y34" s="6">
        <f>+X34*(1+Summary!$F$14)</f>
        <v>8.3979092564882709</v>
      </c>
      <c r="Z34" s="6">
        <f>+Y34*(1+Summary!$F$14)</f>
        <v>8.6078569879004778</v>
      </c>
      <c r="AA34" s="6">
        <f>+Z34*(1+Summary!$F$14)</f>
        <v>8.8230534125979894</v>
      </c>
      <c r="AB34" s="6">
        <f>+AA34*(1+Summary!$F$14)</f>
        <v>9.0436297479129379</v>
      </c>
      <c r="AC34" s="6">
        <f>+AB34*(1+Summary!$F$14)</f>
        <v>9.2697204916107605</v>
      </c>
      <c r="AD34" s="6">
        <f>+AC34*(1+Summary!$F$14)</f>
        <v>9.5014635039010287</v>
      </c>
      <c r="AE34" s="6">
        <f>+AD34*(1+Summary!$F$14)</f>
        <v>9.7390000914985535</v>
      </c>
      <c r="AF34" s="6">
        <f>+AE34*(1+Summary!$F$14)</f>
        <v>9.9824750937860163</v>
      </c>
      <c r="AG34" s="6">
        <f>+AF34*(1+Summary!$F$14)</f>
        <v>10.232036971130666</v>
      </c>
      <c r="AH34" s="6">
        <f>+AG34*(1+Summary!$F$14)</f>
        <v>10.487837895408932</v>
      </c>
      <c r="AI34" s="6">
        <f>+AH34*(1+Summary!$F$14)</f>
        <v>10.750033842794155</v>
      </c>
    </row>
    <row r="35" spans="2:35" x14ac:dyDescent="0.25">
      <c r="B35" s="5" t="s">
        <v>5</v>
      </c>
      <c r="C35" s="5"/>
      <c r="D35" s="5"/>
      <c r="E35" s="6">
        <f>+Summary!F11</f>
        <v>5</v>
      </c>
      <c r="F35" s="6">
        <f>+E35*(1+Summary!$F$14)</f>
        <v>5.125</v>
      </c>
      <c r="G35" s="6">
        <f>+F35*(1+Summary!$F$14)</f>
        <v>5.2531249999999998</v>
      </c>
      <c r="H35" s="6">
        <f>+G35*(1+Summary!$F$14)</f>
        <v>5.3844531249999994</v>
      </c>
      <c r="I35" s="6">
        <f>+H35*(1+Summary!$F$14)</f>
        <v>5.519064453124999</v>
      </c>
      <c r="J35" s="6">
        <f>+I35*(1+Summary!$F$14)</f>
        <v>5.6570410644531233</v>
      </c>
      <c r="K35" s="6">
        <f>+J35*(1+Summary!$F$14)</f>
        <v>5.7984670910644507</v>
      </c>
      <c r="L35" s="6">
        <f>+K35*(1+Summary!$F$14)</f>
        <v>5.9434287683410618</v>
      </c>
      <c r="M35" s="6">
        <f>+L35*(1+Summary!$F$14)</f>
        <v>6.0920144875495881</v>
      </c>
      <c r="N35" s="6">
        <f>+M35*(1+Summary!$F$14)</f>
        <v>6.244314849738327</v>
      </c>
      <c r="O35" s="6">
        <f>+N35*(1+Summary!$F$14)</f>
        <v>6.4004227209817843</v>
      </c>
      <c r="P35" s="6">
        <f>+O35*(1+Summary!$F$14)</f>
        <v>6.5604332890063279</v>
      </c>
      <c r="Q35" s="6">
        <f>+P35*(1+Summary!$F$14)</f>
        <v>6.7244441212314854</v>
      </c>
      <c r="R35" s="6">
        <f>+Q35*(1+Summary!$F$14)</f>
        <v>6.8925552242622716</v>
      </c>
      <c r="S35" s="6">
        <f>+R35*(1+Summary!$F$14)</f>
        <v>7.0648691048688281</v>
      </c>
      <c r="T35" s="6">
        <f>+S35*(1+Summary!$F$14)</f>
        <v>7.2414908324905483</v>
      </c>
      <c r="U35" s="6">
        <f>+T35*(1+Summary!$F$14)</f>
        <v>7.4225281033028114</v>
      </c>
      <c r="V35" s="6">
        <f>+U35*(1+Summary!$F$14)</f>
        <v>7.608091305885381</v>
      </c>
      <c r="W35" s="6">
        <f>+V35*(1+Summary!$F$14)</f>
        <v>7.7982935885325144</v>
      </c>
      <c r="X35" s="6">
        <f>+W35*(1+Summary!$F$14)</f>
        <v>7.9932509282458266</v>
      </c>
      <c r="Y35" s="6">
        <f>+X35*(1+Summary!$F$14)</f>
        <v>8.193082201451972</v>
      </c>
      <c r="Z35" s="6">
        <f>+Y35*(1+Summary!$F$14)</f>
        <v>8.3979092564882709</v>
      </c>
      <c r="AA35" s="6">
        <f>+Z35*(1+Summary!$F$14)</f>
        <v>8.6078569879004778</v>
      </c>
      <c r="AB35" s="6">
        <f>+AA35*(1+Summary!$F$14)</f>
        <v>8.8230534125979894</v>
      </c>
      <c r="AC35" s="6">
        <f>+AB35*(1+Summary!$F$14)</f>
        <v>9.0436297479129379</v>
      </c>
      <c r="AD35" s="6">
        <f>+AC35*(1+Summary!$F$14)</f>
        <v>9.2697204916107605</v>
      </c>
      <c r="AE35" s="6">
        <f>+AD35*(1+Summary!$F$14)</f>
        <v>9.5014635039010287</v>
      </c>
      <c r="AF35" s="6">
        <f>+AE35*(1+Summary!$F$14)</f>
        <v>9.7390000914985535</v>
      </c>
      <c r="AG35" s="6">
        <f>+AF35*(1+Summary!$F$14)</f>
        <v>9.9824750937860163</v>
      </c>
      <c r="AH35" s="6">
        <f>+AG35*(1+Summary!$F$14)</f>
        <v>10.232036971130666</v>
      </c>
      <c r="AI35" s="6"/>
    </row>
    <row r="36" spans="2:35" x14ac:dyDescent="0.25">
      <c r="B36" s="5" t="s">
        <v>11</v>
      </c>
      <c r="C36" s="5"/>
      <c r="D36" s="5"/>
      <c r="E36" s="6"/>
      <c r="F36" s="6">
        <f>+Summary!F12</f>
        <v>1</v>
      </c>
      <c r="G36" s="6">
        <f>+F36</f>
        <v>1</v>
      </c>
      <c r="H36" s="6">
        <f t="shared" ref="H36:AH36" si="5">+F36</f>
        <v>1</v>
      </c>
      <c r="I36" s="6">
        <f t="shared" si="5"/>
        <v>1</v>
      </c>
      <c r="J36" s="6">
        <f t="shared" si="5"/>
        <v>1</v>
      </c>
      <c r="K36" s="6">
        <f t="shared" si="5"/>
        <v>1</v>
      </c>
      <c r="L36" s="6">
        <f t="shared" si="5"/>
        <v>1</v>
      </c>
      <c r="M36" s="6">
        <f t="shared" si="5"/>
        <v>1</v>
      </c>
      <c r="N36" s="6">
        <f t="shared" si="5"/>
        <v>1</v>
      </c>
      <c r="O36" s="6">
        <f t="shared" si="5"/>
        <v>1</v>
      </c>
      <c r="P36" s="6">
        <f t="shared" si="5"/>
        <v>1</v>
      </c>
      <c r="Q36" s="6">
        <f t="shared" si="5"/>
        <v>1</v>
      </c>
      <c r="R36" s="6">
        <f t="shared" si="5"/>
        <v>1</v>
      </c>
      <c r="S36" s="6">
        <f t="shared" si="5"/>
        <v>1</v>
      </c>
      <c r="T36" s="6">
        <f t="shared" si="5"/>
        <v>1</v>
      </c>
      <c r="U36" s="6">
        <f t="shared" si="5"/>
        <v>1</v>
      </c>
      <c r="V36" s="6">
        <f t="shared" si="5"/>
        <v>1</v>
      </c>
      <c r="W36" s="6">
        <f t="shared" si="5"/>
        <v>1</v>
      </c>
      <c r="X36" s="6">
        <f t="shared" si="5"/>
        <v>1</v>
      </c>
      <c r="Y36" s="6">
        <f t="shared" si="5"/>
        <v>1</v>
      </c>
      <c r="Z36" s="6">
        <f t="shared" si="5"/>
        <v>1</v>
      </c>
      <c r="AA36" s="6">
        <f t="shared" si="5"/>
        <v>1</v>
      </c>
      <c r="AB36" s="6">
        <f t="shared" si="5"/>
        <v>1</v>
      </c>
      <c r="AC36" s="6">
        <f t="shared" si="5"/>
        <v>1</v>
      </c>
      <c r="AD36" s="6">
        <f t="shared" si="5"/>
        <v>1</v>
      </c>
      <c r="AE36" s="6">
        <f t="shared" si="5"/>
        <v>1</v>
      </c>
      <c r="AF36" s="6">
        <f t="shared" si="5"/>
        <v>1</v>
      </c>
      <c r="AG36" s="6">
        <f t="shared" si="5"/>
        <v>1</v>
      </c>
      <c r="AH36" s="6">
        <f t="shared" si="5"/>
        <v>1</v>
      </c>
      <c r="AI36" s="6"/>
    </row>
    <row r="37" spans="2:35" x14ac:dyDescent="0.25">
      <c r="B37" s="5" t="s">
        <v>18</v>
      </c>
      <c r="C37" s="5"/>
      <c r="D37" s="5"/>
      <c r="E37" s="6">
        <f>+Summary!F16</f>
        <v>-5</v>
      </c>
      <c r="F37" s="6">
        <f>+E37*(1+Summary!$F$14)</f>
        <v>-5.125</v>
      </c>
      <c r="G37" s="6">
        <f>+F37*(1+Summary!$F$14)</f>
        <v>-5.2531249999999998</v>
      </c>
      <c r="H37" s="6">
        <f>+G37*(1+Summary!$F$14)</f>
        <v>-5.3844531249999994</v>
      </c>
      <c r="I37" s="6">
        <f>+H37*(1+Summary!$F$14)</f>
        <v>-5.519064453124999</v>
      </c>
      <c r="J37" s="6">
        <f>+I37*(1+Summary!$F$14)</f>
        <v>-5.6570410644531233</v>
      </c>
      <c r="K37" s="6">
        <f>+J37*(1+Summary!$F$14)</f>
        <v>-5.7984670910644507</v>
      </c>
      <c r="L37" s="6">
        <f>+K37*(1+Summary!$F$14)</f>
        <v>-5.9434287683410618</v>
      </c>
      <c r="M37" s="6">
        <f>+L37*(1+Summary!$F$14)</f>
        <v>-6.0920144875495881</v>
      </c>
      <c r="N37" s="6">
        <f>+M37*(1+Summary!$F$14)</f>
        <v>-6.244314849738327</v>
      </c>
      <c r="O37" s="6">
        <f>+N37*(1+Summary!$F$14)</f>
        <v>-6.4004227209817843</v>
      </c>
      <c r="P37" s="6">
        <f>+O37*(1+Summary!$F$14)</f>
        <v>-6.5604332890063279</v>
      </c>
      <c r="Q37" s="6">
        <f>+P37*(1+Summary!$F$14)</f>
        <v>-6.7244441212314854</v>
      </c>
      <c r="R37" s="6">
        <f>+Q37*(1+Summary!$F$14)</f>
        <v>-6.8925552242622716</v>
      </c>
      <c r="S37" s="6">
        <f>+R37*(1+Summary!$F$14)</f>
        <v>-7.0648691048688281</v>
      </c>
      <c r="T37" s="6">
        <f>+S37*(1+Summary!$F$14)</f>
        <v>-7.2414908324905483</v>
      </c>
      <c r="U37" s="6">
        <f>+T37*(1+Summary!$F$14)</f>
        <v>-7.4225281033028114</v>
      </c>
      <c r="V37" s="6">
        <f>+U37*(1+Summary!$F$14)</f>
        <v>-7.608091305885381</v>
      </c>
      <c r="W37" s="6">
        <f>+V37*(1+Summary!$F$14)</f>
        <v>-7.7982935885325144</v>
      </c>
      <c r="X37" s="6">
        <f>+W37*(1+Summary!$F$14)</f>
        <v>-7.9932509282458266</v>
      </c>
      <c r="Y37" s="6">
        <f>+X37*(1+Summary!$F$14)</f>
        <v>-8.193082201451972</v>
      </c>
      <c r="Z37" s="6">
        <f>+Y37*(1+Summary!$F$14)</f>
        <v>-8.3979092564882709</v>
      </c>
      <c r="AA37" s="6">
        <f>+Z37*(1+Summary!$F$14)</f>
        <v>-8.6078569879004778</v>
      </c>
      <c r="AB37" s="6">
        <f>+AA37*(1+Summary!$F$14)</f>
        <v>-8.8230534125979894</v>
      </c>
      <c r="AC37" s="6">
        <f>+AB37*(1+Summary!$F$14)</f>
        <v>-9.0436297479129379</v>
      </c>
      <c r="AD37" s="6">
        <f>+AC37*(1+Summary!$F$14)</f>
        <v>-9.2697204916107605</v>
      </c>
      <c r="AE37" s="6">
        <f>+AD37*(1+Summary!$F$14)</f>
        <v>-9.5014635039010287</v>
      </c>
      <c r="AF37" s="6">
        <f>+AE37*(1+Summary!$F$14)</f>
        <v>-9.7390000914985535</v>
      </c>
      <c r="AG37" s="6">
        <f>+AF37*(1+Summary!$F$14)</f>
        <v>-9.9824750937860163</v>
      </c>
      <c r="AH37" s="6">
        <f>+AG37*(1+Summary!$F$14)</f>
        <v>-10.232036971130666</v>
      </c>
      <c r="AI37" s="6"/>
    </row>
    <row r="38" spans="2:35" x14ac:dyDescent="0.25">
      <c r="B38" s="5" t="s">
        <v>12</v>
      </c>
      <c r="C38" s="5"/>
      <c r="D38" s="5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>
        <f>+Summary!F13</f>
        <v>50</v>
      </c>
    </row>
    <row r="39" spans="2:35" s="1" customFormat="1" x14ac:dyDescent="0.25">
      <c r="B39" s="1" t="s">
        <v>9</v>
      </c>
      <c r="D39" s="11">
        <f t="shared" ref="D39:AI39" si="6">+SUM(D33:D38)</f>
        <v>320</v>
      </c>
      <c r="E39" s="11">
        <f t="shared" si="6"/>
        <v>5.125</v>
      </c>
      <c r="F39" s="11">
        <f t="shared" si="6"/>
        <v>6.2531250000000007</v>
      </c>
      <c r="G39" s="11">
        <f t="shared" si="6"/>
        <v>6.3844531249999994</v>
      </c>
      <c r="H39" s="11">
        <f t="shared" si="6"/>
        <v>6.5190644531249982</v>
      </c>
      <c r="I39" s="11">
        <f t="shared" si="6"/>
        <v>6.6570410644531233</v>
      </c>
      <c r="J39" s="11">
        <f t="shared" si="6"/>
        <v>6.7984670910644507</v>
      </c>
      <c r="K39" s="11">
        <f t="shared" si="6"/>
        <v>6.9434287683410627</v>
      </c>
      <c r="L39" s="11">
        <f t="shared" si="6"/>
        <v>7.0920144875495881</v>
      </c>
      <c r="M39" s="11">
        <f t="shared" si="6"/>
        <v>7.2443148497383261</v>
      </c>
      <c r="N39" s="11">
        <f t="shared" si="6"/>
        <v>7.4004227209817834</v>
      </c>
      <c r="O39" s="11">
        <f t="shared" si="6"/>
        <v>7.5604332890063288</v>
      </c>
      <c r="P39" s="11">
        <f t="shared" si="6"/>
        <v>7.7244441212314854</v>
      </c>
      <c r="Q39" s="11">
        <f t="shared" si="6"/>
        <v>7.8925552242622707</v>
      </c>
      <c r="R39" s="11">
        <f t="shared" si="6"/>
        <v>8.0648691048688299</v>
      </c>
      <c r="S39" s="11">
        <f t="shared" si="6"/>
        <v>8.2414908324905483</v>
      </c>
      <c r="T39" s="11">
        <f t="shared" si="6"/>
        <v>8.4225281033028114</v>
      </c>
      <c r="U39" s="11">
        <f t="shared" si="6"/>
        <v>8.6080913058853792</v>
      </c>
      <c r="V39" s="11">
        <f t="shared" si="6"/>
        <v>8.7982935885325162</v>
      </c>
      <c r="W39" s="11">
        <f t="shared" si="6"/>
        <v>8.9932509282458266</v>
      </c>
      <c r="X39" s="11">
        <f t="shared" si="6"/>
        <v>9.1930822014519737</v>
      </c>
      <c r="Y39" s="11">
        <f t="shared" si="6"/>
        <v>9.3979092564882691</v>
      </c>
      <c r="Z39" s="11">
        <f t="shared" si="6"/>
        <v>9.6078569879004778</v>
      </c>
      <c r="AA39" s="11">
        <f t="shared" si="6"/>
        <v>9.8230534125979911</v>
      </c>
      <c r="AB39" s="11">
        <f t="shared" si="6"/>
        <v>10.043629747912938</v>
      </c>
      <c r="AC39" s="11">
        <f t="shared" si="6"/>
        <v>10.269720491610762</v>
      </c>
      <c r="AD39" s="11">
        <f t="shared" si="6"/>
        <v>10.50146350390103</v>
      </c>
      <c r="AE39" s="11">
        <f t="shared" si="6"/>
        <v>10.739000091498554</v>
      </c>
      <c r="AF39" s="11">
        <f t="shared" si="6"/>
        <v>10.982475093786014</v>
      </c>
      <c r="AG39" s="11">
        <f t="shared" si="6"/>
        <v>11.232036971130666</v>
      </c>
      <c r="AH39" s="11">
        <f t="shared" si="6"/>
        <v>11.487837895408932</v>
      </c>
      <c r="AI39" s="11">
        <f t="shared" si="6"/>
        <v>60.750033842794153</v>
      </c>
    </row>
    <row r="41" spans="2:35" x14ac:dyDescent="0.25">
      <c r="B41" t="s">
        <v>14</v>
      </c>
      <c r="D41" s="6">
        <f>+D39/(1+Summary!$D$15)^D$5</f>
        <v>320</v>
      </c>
      <c r="E41" s="6">
        <f>+E39/(1+Summary!$D$15)^E$5</f>
        <v>4.6590909090909083</v>
      </c>
      <c r="F41" s="6">
        <f>+F39/(1+Summary!$D$15)^F$5</f>
        <v>5.1678719008264462</v>
      </c>
      <c r="G41" s="6">
        <f>+G39/(1+Summary!$D$15)^G$5</f>
        <v>4.7967341284748288</v>
      </c>
      <c r="H41" s="6">
        <f>+H39/(1+Summary!$D$15)^H$5</f>
        <v>4.4526087378765089</v>
      </c>
      <c r="I41" s="6">
        <f>+I39/(1+Summary!$D$15)^I$5</f>
        <v>4.1334987453993586</v>
      </c>
      <c r="J41" s="6">
        <f>+J39/(1+Summary!$D$15)^J$5</f>
        <v>3.8375574372344206</v>
      </c>
      <c r="K41" s="6">
        <f>+K39/(1+Summary!$D$15)^K$5</f>
        <v>3.5630768408308513</v>
      </c>
      <c r="L41" s="6">
        <f>+L39/(1+Summary!$D$15)^L$5</f>
        <v>3.3084770989962315</v>
      </c>
      <c r="M41" s="6">
        <f>+M39/(1+Summary!$D$15)^M$5</f>
        <v>3.072296674514448</v>
      </c>
      <c r="N41" s="6">
        <f>+N39/(1+Summary!$D$15)^N$5</f>
        <v>2.8531833190163605</v>
      </c>
      <c r="O41" s="6">
        <f>+O39/(1+Summary!$D$15)^O$5</f>
        <v>2.6498857452327558</v>
      </c>
      <c r="P41" s="6">
        <f>+P39/(1+Summary!$D$15)^P$5</f>
        <v>2.4612459467059447</v>
      </c>
      <c r="Q41" s="6">
        <f>+Q39/(1+Summary!$D$15)^Q$5</f>
        <v>2.2861921135734855</v>
      </c>
      <c r="R41" s="6">
        <f>+R39/(1+Summary!$D$15)^R$5</f>
        <v>2.1237320971994595</v>
      </c>
      <c r="S41" s="6">
        <f>+S39/(1+Summary!$D$15)^S$5</f>
        <v>1.9729473802470849</v>
      </c>
      <c r="T41" s="6">
        <f>+T39/(1+Summary!$D$15)^T$5</f>
        <v>1.8329875122900297</v>
      </c>
      <c r="U41" s="6">
        <f>+U39/(1+Summary!$D$15)^U$5</f>
        <v>1.7030649742750239</v>
      </c>
      <c r="V41" s="6">
        <f>+V39/(1+Summary!$D$15)^V$5</f>
        <v>1.5824504380994513</v>
      </c>
      <c r="W41" s="6">
        <f>+W39/(1+Summary!$D$15)^W$5</f>
        <v>1.4704683902765512</v>
      </c>
      <c r="X41" s="6">
        <f>+X39/(1+Summary!$D$15)^X$5</f>
        <v>1.3664930911480013</v>
      </c>
      <c r="Y41" s="6">
        <f>+Y39/(1+Summary!$D$15)^Y$5</f>
        <v>1.269944843387361</v>
      </c>
      <c r="Z41" s="6">
        <f>+Z39/(1+Summary!$D$15)^Z$5</f>
        <v>1.1802865456352445</v>
      </c>
      <c r="AA41" s="6">
        <f>+AA39/(1+Summary!$D$15)^AA$5</f>
        <v>1.09702050903344</v>
      </c>
      <c r="AB41" s="6">
        <f>+AB39/(1+Summary!$D$15)^AB$5</f>
        <v>1.019685516194927</v>
      </c>
      <c r="AC41" s="6">
        <f>+AC39/(1+Summary!$D$15)^AC$5</f>
        <v>0.94785410377266432</v>
      </c>
      <c r="AD41" s="6">
        <f>+AD39/(1+Summary!$D$15)^AD$5</f>
        <v>0.88113005128414013</v>
      </c>
      <c r="AE41" s="6">
        <f>+AE39/(1+Summary!$D$15)^AE$5</f>
        <v>0.8191460602218521</v>
      </c>
      <c r="AF41" s="6">
        <f>+AF39/(1+Summary!$D$15)^AF$5</f>
        <v>0.76156160874209256</v>
      </c>
      <c r="AG41" s="6">
        <f>+AG39/(1+Summary!$D$15)^AG$5</f>
        <v>0.70806096838480415</v>
      </c>
      <c r="AH41" s="6">
        <f>+AH39/(1+Summary!$D$15)^AH$5</f>
        <v>0.65835137034421998</v>
      </c>
      <c r="AI41" s="6">
        <f>+AI39/(1+Summary!$D$15)^AI$5</f>
        <v>3.164996865934115</v>
      </c>
    </row>
    <row r="43" spans="2:35" x14ac:dyDescent="0.25">
      <c r="B43" t="s">
        <v>13</v>
      </c>
      <c r="D43" s="6">
        <f>+SUM(D41:AI41)</f>
        <v>391.80190192424311</v>
      </c>
      <c r="G43" s="6"/>
    </row>
    <row r="45" spans="2:35" x14ac:dyDescent="0.25">
      <c r="B45" s="1" t="s">
        <v>17</v>
      </c>
    </row>
    <row r="46" spans="2:35" x14ac:dyDescent="0.25">
      <c r="B46" s="5" t="s">
        <v>4</v>
      </c>
      <c r="D46" s="6">
        <f>+SUM(Summary!G8:G10)</f>
        <v>371.25</v>
      </c>
    </row>
    <row r="47" spans="2:35" x14ac:dyDescent="0.25">
      <c r="B47" s="5" t="s">
        <v>21</v>
      </c>
      <c r="C47" s="5"/>
      <c r="D47" s="5"/>
      <c r="E47" s="6">
        <f>+Summary!G8*(1+Summary!G14)</f>
        <v>6.4062499999999991</v>
      </c>
      <c r="F47" s="6">
        <f>+E47*(1+Summary!$G$14)</f>
        <v>6.5664062499999982</v>
      </c>
      <c r="G47" s="6">
        <f>+F47*(1+Summary!$G$14)</f>
        <v>6.7305664062499977</v>
      </c>
      <c r="H47" s="6">
        <f>+G47*(1+Summary!$G$14)</f>
        <v>6.8988305664062475</v>
      </c>
      <c r="I47" s="6">
        <f>+H47*(1+Summary!$G$14)</f>
        <v>7.0713013305664028</v>
      </c>
      <c r="J47" s="6">
        <f>+I47*(1+Summary!$G$14)</f>
        <v>7.248083863830562</v>
      </c>
      <c r="K47" s="6">
        <f>+J47*(1+Summary!$G$14)</f>
        <v>7.4292859604263253</v>
      </c>
      <c r="L47" s="6">
        <f>+K47*(1+Summary!$G$14)</f>
        <v>7.6150181094369831</v>
      </c>
      <c r="M47" s="6">
        <f>+L47*(1+Summary!$G$14)</f>
        <v>7.8053935621729069</v>
      </c>
      <c r="N47" s="6">
        <f>+M47*(1+Summary!$G$14)</f>
        <v>8.0005284012272284</v>
      </c>
      <c r="O47" s="6">
        <f>+N47*(1+Summary!$G$14)</f>
        <v>8.2005416112579077</v>
      </c>
      <c r="P47" s="6">
        <f>+O47*(1+Summary!$G$14)</f>
        <v>8.405555151539355</v>
      </c>
      <c r="Q47" s="6">
        <f>+P47*(1+Summary!$G$14)</f>
        <v>8.6156940303278375</v>
      </c>
      <c r="R47" s="6">
        <f>+Q47*(1+Summary!$G$14)</f>
        <v>8.8310863810860329</v>
      </c>
      <c r="S47" s="6">
        <f>+R47*(1+Summary!$G$14)</f>
        <v>9.0518635406131835</v>
      </c>
      <c r="T47" s="6">
        <f>+S47*(1+Summary!$G$14)</f>
        <v>9.2781601291285121</v>
      </c>
      <c r="U47" s="6">
        <f>+T47*(1+Summary!$G$14)</f>
        <v>9.5101141323567244</v>
      </c>
      <c r="V47" s="6">
        <f>+U47*(1+Summary!$G$14)</f>
        <v>9.7478669856656417</v>
      </c>
      <c r="W47" s="6">
        <f>+V47*(1+Summary!$G$14)</f>
        <v>9.9915636603072819</v>
      </c>
      <c r="X47" s="6">
        <f>+W47*(1+Summary!$G$14)</f>
        <v>10.241352751814963</v>
      </c>
      <c r="Y47" s="6">
        <f>+X47*(1+Summary!$G$14)</f>
        <v>10.497386570610336</v>
      </c>
      <c r="Z47" s="6">
        <f>+Y47*(1+Summary!$G$14)</f>
        <v>10.759821234875593</v>
      </c>
      <c r="AA47" s="6">
        <f>+Z47*(1+Summary!$G$14)</f>
        <v>11.028816765747482</v>
      </c>
      <c r="AB47" s="6">
        <f>+AA47*(1+Summary!$G$14)</f>
        <v>11.304537184891169</v>
      </c>
      <c r="AC47" s="6">
        <f>+AB47*(1+Summary!$G$14)</f>
        <v>11.587150614513448</v>
      </c>
      <c r="AD47" s="6">
        <f>+AC47*(1+Summary!$G$14)</f>
        <v>11.876829379876282</v>
      </c>
      <c r="AE47" s="6">
        <f>+AD47*(1+Summary!$G$14)</f>
        <v>12.173750114373188</v>
      </c>
      <c r="AF47" s="6">
        <f>+AE47*(1+Summary!$G$14)</f>
        <v>12.478093867232516</v>
      </c>
      <c r="AG47" s="6">
        <f>+AF47*(1+Summary!$G$14)</f>
        <v>12.790046213913328</v>
      </c>
      <c r="AH47" s="6">
        <f>+AG47*(1+Summary!$G$14)</f>
        <v>13.109797369261161</v>
      </c>
      <c r="AI47" s="6">
        <f>+AH47*(1+Summary!$G$14)</f>
        <v>13.437542303492689</v>
      </c>
    </row>
    <row r="48" spans="2:35" x14ac:dyDescent="0.25">
      <c r="B48" s="5" t="s">
        <v>5</v>
      </c>
      <c r="C48" s="5"/>
      <c r="D48" s="5"/>
      <c r="E48" s="6">
        <f>+Summary!G11</f>
        <v>1</v>
      </c>
      <c r="F48" s="6">
        <f>+E48*(1+Summary!$G$14)</f>
        <v>1.0249999999999999</v>
      </c>
      <c r="G48" s="6">
        <f>+F48*(1+Summary!$G$14)</f>
        <v>1.0506249999999999</v>
      </c>
      <c r="H48" s="6">
        <f>+G48*(1+Summary!$G$14)</f>
        <v>1.0768906249999999</v>
      </c>
      <c r="I48" s="6">
        <f>+H48*(1+Summary!$G$14)</f>
        <v>1.1038128906249998</v>
      </c>
      <c r="J48" s="6">
        <f>+I48*(1+Summary!$G$14)</f>
        <v>1.1314082128906247</v>
      </c>
      <c r="K48" s="6">
        <f>+J48*(1+Summary!$G$14)</f>
        <v>1.1596934182128902</v>
      </c>
      <c r="L48" s="6">
        <f>+K48*(1+Summary!$G$14)</f>
        <v>1.1886857536682123</v>
      </c>
      <c r="M48" s="6">
        <f>+L48*(1+Summary!$G$14)</f>
        <v>1.2184028975099175</v>
      </c>
      <c r="N48" s="6">
        <f>+M48*(1+Summary!$G$14)</f>
        <v>1.2488629699476652</v>
      </c>
      <c r="O48" s="6">
        <f>+N48*(1+Summary!$G$14)</f>
        <v>1.2800845441963566</v>
      </c>
      <c r="P48" s="6">
        <f>+O48*(1+Summary!$G$14)</f>
        <v>1.3120866578012655</v>
      </c>
      <c r="Q48" s="6">
        <f>+P48*(1+Summary!$G$14)</f>
        <v>1.3448888242462971</v>
      </c>
      <c r="R48" s="6">
        <f>+Q48*(1+Summary!$G$14)</f>
        <v>1.3785110448524545</v>
      </c>
      <c r="S48" s="6">
        <f>+R48*(1+Summary!$G$14)</f>
        <v>1.4129738209737657</v>
      </c>
      <c r="T48" s="6">
        <f>+S48*(1+Summary!$G$14)</f>
        <v>1.4482981664981096</v>
      </c>
      <c r="U48" s="6">
        <f>+T48*(1+Summary!$G$14)</f>
        <v>1.4845056206605622</v>
      </c>
      <c r="V48" s="6">
        <f>+U48*(1+Summary!$G$14)</f>
        <v>1.5216182611770761</v>
      </c>
      <c r="W48" s="6">
        <f>+V48*(1+Summary!$G$14)</f>
        <v>1.5596587177065029</v>
      </c>
      <c r="X48" s="6">
        <f>+W48*(1+Summary!$G$14)</f>
        <v>1.5986501856491653</v>
      </c>
      <c r="Y48" s="6">
        <f>+X48*(1+Summary!$G$14)</f>
        <v>1.6386164402903942</v>
      </c>
      <c r="Z48" s="6">
        <f>+Y48*(1+Summary!$G$14)</f>
        <v>1.6795818512976539</v>
      </c>
      <c r="AA48" s="6">
        <f>+Z48*(1+Summary!$G$14)</f>
        <v>1.721571397580095</v>
      </c>
      <c r="AB48" s="6">
        <f>+AA48*(1+Summary!$G$14)</f>
        <v>1.7646106825195973</v>
      </c>
      <c r="AC48" s="6">
        <f>+AB48*(1+Summary!$G$14)</f>
        <v>1.8087259495825871</v>
      </c>
      <c r="AD48" s="6">
        <f>+AC48*(1+Summary!$G$14)</f>
        <v>1.8539440983221516</v>
      </c>
      <c r="AE48" s="6">
        <f>+AD48*(1+Summary!$G$14)</f>
        <v>1.9002927007802053</v>
      </c>
      <c r="AF48" s="6">
        <f>+AE48*(1+Summary!$G$14)</f>
        <v>1.9478000182997102</v>
      </c>
      <c r="AG48" s="6">
        <f>+AF48*(1+Summary!$G$14)</f>
        <v>1.9964950187572028</v>
      </c>
      <c r="AH48" s="6">
        <f>+AG48*(1+Summary!$G$14)</f>
        <v>2.0464073942261325</v>
      </c>
      <c r="AI48" s="6"/>
    </row>
    <row r="49" spans="2:35" x14ac:dyDescent="0.25">
      <c r="B49" s="5" t="s">
        <v>11</v>
      </c>
      <c r="C49" s="5"/>
      <c r="D49" s="5"/>
      <c r="E49" s="6"/>
      <c r="F49" s="6">
        <f>+Summary!G12</f>
        <v>0.5</v>
      </c>
      <c r="G49" s="6">
        <f>+F49</f>
        <v>0.5</v>
      </c>
      <c r="H49" s="6">
        <f t="shared" ref="H49:AH49" si="7">+F49</f>
        <v>0.5</v>
      </c>
      <c r="I49" s="6">
        <f t="shared" si="7"/>
        <v>0.5</v>
      </c>
      <c r="J49" s="6">
        <f t="shared" si="7"/>
        <v>0.5</v>
      </c>
      <c r="K49" s="6">
        <f t="shared" si="7"/>
        <v>0.5</v>
      </c>
      <c r="L49" s="6">
        <f t="shared" si="7"/>
        <v>0.5</v>
      </c>
      <c r="M49" s="6">
        <f t="shared" si="7"/>
        <v>0.5</v>
      </c>
      <c r="N49" s="6">
        <f t="shared" si="7"/>
        <v>0.5</v>
      </c>
      <c r="O49" s="6">
        <f t="shared" si="7"/>
        <v>0.5</v>
      </c>
      <c r="P49" s="6">
        <f t="shared" si="7"/>
        <v>0.5</v>
      </c>
      <c r="Q49" s="6">
        <f t="shared" si="7"/>
        <v>0.5</v>
      </c>
      <c r="R49" s="6">
        <f t="shared" si="7"/>
        <v>0.5</v>
      </c>
      <c r="S49" s="6">
        <f t="shared" si="7"/>
        <v>0.5</v>
      </c>
      <c r="T49" s="6">
        <f t="shared" si="7"/>
        <v>0.5</v>
      </c>
      <c r="U49" s="6">
        <f t="shared" si="7"/>
        <v>0.5</v>
      </c>
      <c r="V49" s="6">
        <f t="shared" si="7"/>
        <v>0.5</v>
      </c>
      <c r="W49" s="6">
        <f t="shared" si="7"/>
        <v>0.5</v>
      </c>
      <c r="X49" s="6">
        <f t="shared" si="7"/>
        <v>0.5</v>
      </c>
      <c r="Y49" s="6">
        <f t="shared" si="7"/>
        <v>0.5</v>
      </c>
      <c r="Z49" s="6">
        <f t="shared" si="7"/>
        <v>0.5</v>
      </c>
      <c r="AA49" s="6">
        <f t="shared" si="7"/>
        <v>0.5</v>
      </c>
      <c r="AB49" s="6">
        <f t="shared" si="7"/>
        <v>0.5</v>
      </c>
      <c r="AC49" s="6">
        <f t="shared" si="7"/>
        <v>0.5</v>
      </c>
      <c r="AD49" s="6">
        <f t="shared" si="7"/>
        <v>0.5</v>
      </c>
      <c r="AE49" s="6">
        <f t="shared" si="7"/>
        <v>0.5</v>
      </c>
      <c r="AF49" s="6">
        <f t="shared" si="7"/>
        <v>0.5</v>
      </c>
      <c r="AG49" s="6">
        <f t="shared" si="7"/>
        <v>0.5</v>
      </c>
      <c r="AH49" s="6">
        <f t="shared" si="7"/>
        <v>0.5</v>
      </c>
      <c r="AI49" s="6"/>
    </row>
    <row r="50" spans="2:35" x14ac:dyDescent="0.25">
      <c r="B50" s="5" t="s">
        <v>18</v>
      </c>
      <c r="C50" s="5"/>
      <c r="D50" s="5"/>
      <c r="E50" s="6">
        <f>+Summary!G16</f>
        <v>-5</v>
      </c>
      <c r="F50" s="6">
        <f>+E50*(1+Summary!$G$14)</f>
        <v>-5.125</v>
      </c>
      <c r="G50" s="6">
        <f>+F50*(1+Summary!$G$14)</f>
        <v>-5.2531249999999998</v>
      </c>
      <c r="H50" s="6">
        <f>+G50*(1+Summary!$G$14)</f>
        <v>-5.3844531249999994</v>
      </c>
      <c r="I50" s="6">
        <f>+H50*(1+Summary!$G$14)</f>
        <v>-5.519064453124999</v>
      </c>
      <c r="J50" s="6">
        <f>+I50*(1+Summary!$G$14)</f>
        <v>-5.6570410644531233</v>
      </c>
      <c r="K50" s="6">
        <f>+J50*(1+Summary!$G$14)</f>
        <v>-5.7984670910644507</v>
      </c>
      <c r="L50" s="6">
        <f>+K50*(1+Summary!$G$14)</f>
        <v>-5.9434287683410618</v>
      </c>
      <c r="M50" s="6">
        <f>+L50*(1+Summary!$G$14)</f>
        <v>-6.0920144875495881</v>
      </c>
      <c r="N50" s="6">
        <f>+M50*(1+Summary!$G$14)</f>
        <v>-6.244314849738327</v>
      </c>
      <c r="O50" s="6">
        <f>+N50*(1+Summary!$G$14)</f>
        <v>-6.4004227209817843</v>
      </c>
      <c r="P50" s="6">
        <f>+O50*(1+Summary!$G$14)</f>
        <v>-6.5604332890063279</v>
      </c>
      <c r="Q50" s="6">
        <f>+P50*(1+Summary!$G$14)</f>
        <v>-6.7244441212314854</v>
      </c>
      <c r="R50" s="6">
        <f>+Q50*(1+Summary!$G$14)</f>
        <v>-6.8925552242622716</v>
      </c>
      <c r="S50" s="6">
        <f>+R50*(1+Summary!$G$14)</f>
        <v>-7.0648691048688281</v>
      </c>
      <c r="T50" s="6">
        <f>+S50*(1+Summary!$G$14)</f>
        <v>-7.2414908324905483</v>
      </c>
      <c r="U50" s="6">
        <f>+T50*(1+Summary!$G$14)</f>
        <v>-7.4225281033028114</v>
      </c>
      <c r="V50" s="6">
        <f>+U50*(1+Summary!$G$14)</f>
        <v>-7.608091305885381</v>
      </c>
      <c r="W50" s="6">
        <f>+V50*(1+Summary!$G$14)</f>
        <v>-7.7982935885325144</v>
      </c>
      <c r="X50" s="6">
        <f>+W50*(1+Summary!$G$14)</f>
        <v>-7.9932509282458266</v>
      </c>
      <c r="Y50" s="6">
        <f>+X50*(1+Summary!$G$14)</f>
        <v>-8.193082201451972</v>
      </c>
      <c r="Z50" s="6">
        <f>+Y50*(1+Summary!$G$14)</f>
        <v>-8.3979092564882709</v>
      </c>
      <c r="AA50" s="6">
        <f>+Z50*(1+Summary!$G$14)</f>
        <v>-8.6078569879004778</v>
      </c>
      <c r="AB50" s="6">
        <f>+AA50*(1+Summary!$G$14)</f>
        <v>-8.8230534125979894</v>
      </c>
      <c r="AC50" s="6">
        <f>+AB50*(1+Summary!$G$14)</f>
        <v>-9.0436297479129379</v>
      </c>
      <c r="AD50" s="6">
        <f>+AC50*(1+Summary!$G$14)</f>
        <v>-9.2697204916107605</v>
      </c>
      <c r="AE50" s="6">
        <f>+AD50*(1+Summary!$G$14)</f>
        <v>-9.5014635039010287</v>
      </c>
      <c r="AF50" s="6">
        <f>+AE50*(1+Summary!$G$14)</f>
        <v>-9.7390000914985535</v>
      </c>
      <c r="AG50" s="6">
        <f>+AF50*(1+Summary!$G$14)</f>
        <v>-9.9824750937860163</v>
      </c>
      <c r="AH50" s="6">
        <f>+AG50*(1+Summary!$G$14)</f>
        <v>-10.232036971130666</v>
      </c>
      <c r="AI50" s="6"/>
    </row>
    <row r="51" spans="2:35" x14ac:dyDescent="0.25">
      <c r="B51" s="5" t="s">
        <v>12</v>
      </c>
      <c r="C51" s="5"/>
      <c r="D51" s="5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>
        <f>+Summary!G13</f>
        <v>10</v>
      </c>
    </row>
    <row r="52" spans="2:35" x14ac:dyDescent="0.25">
      <c r="B52" s="1" t="s">
        <v>9</v>
      </c>
      <c r="C52" s="1"/>
      <c r="D52" s="11">
        <f t="shared" ref="D52:AI52" si="8">+SUM(D46:D51)</f>
        <v>371.25</v>
      </c>
      <c r="E52" s="11">
        <f t="shared" si="8"/>
        <v>2.4062499999999991</v>
      </c>
      <c r="F52" s="11">
        <f t="shared" si="8"/>
        <v>2.9664062499999986</v>
      </c>
      <c r="G52" s="11">
        <f t="shared" si="8"/>
        <v>3.0280664062499989</v>
      </c>
      <c r="H52" s="11">
        <f t="shared" si="8"/>
        <v>3.091268066406248</v>
      </c>
      <c r="I52" s="11">
        <f t="shared" si="8"/>
        <v>3.1560497680664028</v>
      </c>
      <c r="J52" s="11">
        <f t="shared" si="8"/>
        <v>3.2224510122680634</v>
      </c>
      <c r="K52" s="11">
        <f t="shared" si="8"/>
        <v>3.2905122875747654</v>
      </c>
      <c r="L52" s="11">
        <f t="shared" si="8"/>
        <v>3.3602750947641331</v>
      </c>
      <c r="M52" s="11">
        <f t="shared" si="8"/>
        <v>3.4317819721332361</v>
      </c>
      <c r="N52" s="11">
        <f t="shared" si="8"/>
        <v>3.5050765214365676</v>
      </c>
      <c r="O52" s="11">
        <f t="shared" si="8"/>
        <v>3.5802034344724794</v>
      </c>
      <c r="P52" s="11">
        <f t="shared" si="8"/>
        <v>3.6572085203342919</v>
      </c>
      <c r="Q52" s="11">
        <f t="shared" si="8"/>
        <v>3.7361387333426492</v>
      </c>
      <c r="R52" s="11">
        <f t="shared" si="8"/>
        <v>3.8170422016762151</v>
      </c>
      <c r="S52" s="11">
        <f t="shared" si="8"/>
        <v>3.8999682567181218</v>
      </c>
      <c r="T52" s="11">
        <f t="shared" si="8"/>
        <v>3.9849674631360728</v>
      </c>
      <c r="U52" s="11">
        <f t="shared" si="8"/>
        <v>4.0720916497144746</v>
      </c>
      <c r="V52" s="11">
        <f t="shared" si="8"/>
        <v>4.1613939409573373</v>
      </c>
      <c r="W52" s="11">
        <f t="shared" si="8"/>
        <v>4.2529287894812704</v>
      </c>
      <c r="X52" s="11">
        <f t="shared" si="8"/>
        <v>4.3467520092183012</v>
      </c>
      <c r="Y52" s="11">
        <f t="shared" si="8"/>
        <v>4.4429208094487578</v>
      </c>
      <c r="Z52" s="11">
        <f t="shared" si="8"/>
        <v>4.5414938296849758</v>
      </c>
      <c r="AA52" s="11">
        <f t="shared" si="8"/>
        <v>4.6425311754271004</v>
      </c>
      <c r="AB52" s="11">
        <f t="shared" si="8"/>
        <v>4.746094454812777</v>
      </c>
      <c r="AC52" s="11">
        <f t="shared" si="8"/>
        <v>4.8522468161830972</v>
      </c>
      <c r="AD52" s="11">
        <f t="shared" si="8"/>
        <v>4.9610529865876725</v>
      </c>
      <c r="AE52" s="11">
        <f t="shared" si="8"/>
        <v>5.0725793112523654</v>
      </c>
      <c r="AF52" s="11">
        <f t="shared" si="8"/>
        <v>5.1868937940336721</v>
      </c>
      <c r="AG52" s="11">
        <f t="shared" si="8"/>
        <v>5.3040661388845152</v>
      </c>
      <c r="AH52" s="11">
        <f t="shared" si="8"/>
        <v>5.4241677923566272</v>
      </c>
      <c r="AI52" s="11">
        <f t="shared" si="8"/>
        <v>23.437542303492691</v>
      </c>
    </row>
    <row r="54" spans="2:35" x14ac:dyDescent="0.25">
      <c r="B54" t="s">
        <v>14</v>
      </c>
      <c r="D54" s="6">
        <f>+D52/(1+Summary!$D$15)^D$5</f>
        <v>371.25</v>
      </c>
      <c r="E54" s="6">
        <f>+E52/(1+Summary!$D$15)^E$5</f>
        <v>2.1874999999999991</v>
      </c>
      <c r="F54" s="6">
        <f>+F52/(1+Summary!$D$15)^F$5</f>
        <v>2.4515754132231389</v>
      </c>
      <c r="G54" s="6">
        <f>+G52/(1+Summary!$D$15)^G$5</f>
        <v>2.2750311091284732</v>
      </c>
      <c r="H54" s="6">
        <f>+H52/(1+Summary!$D$15)^H$5</f>
        <v>2.1113776834958315</v>
      </c>
      <c r="I54" s="6">
        <f>+I52/(1+Summary!$D$15)^I$5</f>
        <v>1.9596585976283301</v>
      </c>
      <c r="J54" s="6">
        <f>+J52/(1+Summary!$D$15)^J$5</f>
        <v>1.8189895873007262</v>
      </c>
      <c r="K54" s="6">
        <f>+K52/(1+Summary!$D$15)^K$5</f>
        <v>1.6885530935068838</v>
      </c>
      <c r="L54" s="6">
        <f>+L52/(1+Summary!$D$15)^L$5</f>
        <v>1.5675931312424285</v>
      </c>
      <c r="M54" s="6">
        <f>+M52/(1+Summary!$D$15)^M$5</f>
        <v>1.4554105611553338</v>
      </c>
      <c r="N54" s="6">
        <f>+N52/(1+Summary!$D$15)^N$5</f>
        <v>1.3513587317768738</v>
      </c>
      <c r="O54" s="6">
        <f>+O52/(1+Summary!$D$15)^O$5</f>
        <v>1.2548394626849322</v>
      </c>
      <c r="P54" s="6">
        <f>+P52/(1+Summary!$D$15)^P$5</f>
        <v>1.1652993413713986</v>
      </c>
      <c r="Q54" s="6">
        <f>+Q52/(1+Summary!$D$15)^Q$5</f>
        <v>1.0822263088039128</v>
      </c>
      <c r="R54" s="6">
        <f>+R52/(1+Summary!$D$15)^R$5</f>
        <v>1.005146510706638</v>
      </c>
      <c r="S54" s="6">
        <f>+S52/(1+Summary!$D$15)^S$5</f>
        <v>0.93362139345043471</v>
      </c>
      <c r="T54" s="6">
        <f>+T52/(1+Summary!$D$15)^T$5</f>
        <v>0.86724502515416413</v>
      </c>
      <c r="U54" s="6">
        <f>+U52/(1+Summary!$D$15)^U$5</f>
        <v>0.80564162416876484</v>
      </c>
      <c r="V54" s="6">
        <f>+V52/(1+Summary!$D$15)^V$5</f>
        <v>0.74846327855612038</v>
      </c>
      <c r="W54" s="6">
        <f>+W52/(1+Summary!$D$15)^W$5</f>
        <v>0.69538784149650723</v>
      </c>
      <c r="X54" s="6">
        <f>+X52/(1+Summary!$D$15)^X$5</f>
        <v>0.64611698877144352</v>
      </c>
      <c r="Y54" s="6">
        <f>+Y52/(1+Summary!$D$15)^Y$5</f>
        <v>0.60037442558220688</v>
      </c>
      <c r="Z54" s="6">
        <f>+Z52/(1+Summary!$D$15)^Z$5</f>
        <v>0.55790423098647624</v>
      </c>
      <c r="AA54" s="6">
        <f>+AA52/(1+Summary!$D$15)^AA$5</f>
        <v>0.51846932917406108</v>
      </c>
      <c r="AB54" s="6">
        <f>+AB52/(1+Summary!$D$15)^AB$5</f>
        <v>0.48185007766453136</v>
      </c>
      <c r="AC54" s="6">
        <f>+AC52/(1+Summary!$D$15)^AC$5</f>
        <v>0.44784296330110002</v>
      </c>
      <c r="AD54" s="6">
        <f>+AD52/(1+Summary!$D$15)^AD$5</f>
        <v>0.4162593976421945</v>
      </c>
      <c r="AE54" s="6">
        <f>+AE52/(1+Summary!$D$15)^AE$5</f>
        <v>0.38692460402013312</v>
      </c>
      <c r="AF54" s="6">
        <f>+AF52/(1+Summary!$D$15)^AF$5</f>
        <v>0.35967658915008005</v>
      </c>
      <c r="AG54" s="6">
        <f>+AG52/(1+Summary!$D$15)^AG$5</f>
        <v>0.33436519273650178</v>
      </c>
      <c r="AH54" s="6">
        <f>+AH52/(1+Summary!$D$15)^AH$5</f>
        <v>0.31085120904274832</v>
      </c>
      <c r="AI54" s="6">
        <f>+AI52/(1+Summary!$D$15)^AI$5</f>
        <v>1.2210651294073545</v>
      </c>
    </row>
    <row r="56" spans="2:35" x14ac:dyDescent="0.25">
      <c r="B56" t="s">
        <v>13</v>
      </c>
      <c r="D56" s="6">
        <f>+SUM(D54:AI54)</f>
        <v>404.95661883232975</v>
      </c>
      <c r="G56" s="6"/>
    </row>
  </sheetData>
  <phoneticPr fontId="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No Carbon</vt:lpstr>
      <vt:lpstr>Carbon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Recitation 5: Spreadsheet</dc:title>
  <dc:creator>Carini, Gaia</dc:creator>
  <cp:lastModifiedBy>WIN764BIT</cp:lastModifiedBy>
  <dcterms:created xsi:type="dcterms:W3CDTF">2011-02-28T21:57:02Z</dcterms:created>
  <dcterms:modified xsi:type="dcterms:W3CDTF">2012-11-05T10:16:57Z</dcterms:modified>
</cp:coreProperties>
</file>